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FP_2017" sheetId="1" r:id="rId1"/>
  </sheets>
  <definedNames/>
  <calcPr fullCalcOnLoad="1"/>
</workbook>
</file>

<file path=xl/sharedStrings.xml><?xml version="1.0" encoding="utf-8"?>
<sst xmlns="http://schemas.openxmlformats.org/spreadsheetml/2006/main" count="241" uniqueCount="206">
  <si>
    <t>1.3</t>
  </si>
  <si>
    <t>Sopstveni prihodi</t>
  </si>
  <si>
    <t>Redni broj</t>
  </si>
  <si>
    <t>Konto</t>
  </si>
  <si>
    <t>O P I S</t>
  </si>
  <si>
    <t>I z v o r i      f i n a n s i r a n j a</t>
  </si>
  <si>
    <t>1.1</t>
  </si>
  <si>
    <t>1.2</t>
  </si>
  <si>
    <t>2.1</t>
  </si>
  <si>
    <t>Prihodi iz bužeta</t>
  </si>
  <si>
    <t>OOSO</t>
  </si>
  <si>
    <t>1. PRIHODI I PRIMANJA</t>
  </si>
  <si>
    <t>2. RASHODI I IZDACI</t>
  </si>
  <si>
    <t>Troškovi platnog prometa i bankarskih usluga</t>
  </si>
  <si>
    <t>Usluge za električnu energiju</t>
  </si>
  <si>
    <t>Prirodni gas</t>
  </si>
  <si>
    <t>Usluge vodovoda i kanalizacije</t>
  </si>
  <si>
    <t>Telefoni</t>
  </si>
  <si>
    <t>Internet i slično</t>
  </si>
  <si>
    <t>Usluge mobilnog telefona</t>
  </si>
  <si>
    <t>Poštanske usluge</t>
  </si>
  <si>
    <t>Osiguranje zgrada i opreme</t>
  </si>
  <si>
    <t>Osiguranje vozila</t>
  </si>
  <si>
    <t>Osiguranje zaposlenih u slučaju nezgode</t>
  </si>
  <si>
    <t>Ostali troškovi</t>
  </si>
  <si>
    <t xml:space="preserve"> </t>
  </si>
  <si>
    <t>Usluge obrazovanja i usavršavanja radnika</t>
  </si>
  <si>
    <t>Usluge informisanja</t>
  </si>
  <si>
    <t>Reprezentacija</t>
  </si>
  <si>
    <t>Pokloni</t>
  </si>
  <si>
    <t>Ostale opšte usluge</t>
  </si>
  <si>
    <t>Usluge za izradu i održavanje softvera</t>
  </si>
  <si>
    <t>Usluge održavanja računara</t>
  </si>
  <si>
    <t>Medicinske usluge</t>
  </si>
  <si>
    <t>Ostale specijalizovane usluge</t>
  </si>
  <si>
    <t>Mehaničke popravke</t>
  </si>
  <si>
    <t>Popravke električne i elektronske opreme</t>
  </si>
  <si>
    <t>Računarska oprema</t>
  </si>
  <si>
    <t>Oprema za komunikaciju</t>
  </si>
  <si>
    <t>Tekuće popravke i održavanje medicinske i laboratorijske opreme</t>
  </si>
  <si>
    <t>Kancelarijski materijal</t>
  </si>
  <si>
    <t>Stručna literatura za redovne potrebe zaposlenih</t>
  </si>
  <si>
    <t>Gorivo</t>
  </si>
  <si>
    <t>Ostali materijal za prevozna sredstva</t>
  </si>
  <si>
    <t>Sanitetski materijal</t>
  </si>
  <si>
    <t>Laboratorijski materijal</t>
  </si>
  <si>
    <t>RTG materijal</t>
  </si>
  <si>
    <t>Stomatološki materijal</t>
  </si>
  <si>
    <t>Materijal za održavanje higijene</t>
  </si>
  <si>
    <t>Materijal za posebne namene</t>
  </si>
  <si>
    <t>Amortizacija zgrada i građevinskih objekata</t>
  </si>
  <si>
    <t>Amortizacija opreme</t>
  </si>
  <si>
    <t>Registracija vozila</t>
  </si>
  <si>
    <t xml:space="preserve">Obavezne takse </t>
  </si>
  <si>
    <t>ZALIHE ROBE ZA DALJU PRODAJU - APOTEKA</t>
  </si>
  <si>
    <t>UKUPNO PLANIRANI RASHODI I IZDACI</t>
  </si>
  <si>
    <t>Transferi između bužetskih korisnika na istom nivou - RFZO</t>
  </si>
  <si>
    <t>Primanja od prodaje robe za dalju prodaju - APOTEKA</t>
  </si>
  <si>
    <t>Prihodi od usluga - DOM ZDRAVLJA</t>
  </si>
  <si>
    <t>Doprinos za penzijsko i invalidsko osiguranje</t>
  </si>
  <si>
    <t>Doprinos za zdravstveno osiguranje</t>
  </si>
  <si>
    <t>Doprinos za nezaposlenost</t>
  </si>
  <si>
    <t>PLATE, DODACI I NAKNADE ZAPOSLENIH</t>
  </si>
  <si>
    <t>Pokloni za decu zaposlenih</t>
  </si>
  <si>
    <t>Otpremnine i pomoći</t>
  </si>
  <si>
    <t>Naknada za troškove za prevoz na posao i sa posla</t>
  </si>
  <si>
    <t>Jubilarne nagrade</t>
  </si>
  <si>
    <t>1.2.1</t>
  </si>
  <si>
    <t>1.3.1</t>
  </si>
  <si>
    <t>1.4</t>
  </si>
  <si>
    <t>1.4.1</t>
  </si>
  <si>
    <t>1.5</t>
  </si>
  <si>
    <t>1.5.1</t>
  </si>
  <si>
    <t>1.6</t>
  </si>
  <si>
    <t>1.6.1</t>
  </si>
  <si>
    <t>1.7</t>
  </si>
  <si>
    <t>1.7.1</t>
  </si>
  <si>
    <t>1.7.2</t>
  </si>
  <si>
    <t>1.7.3</t>
  </si>
  <si>
    <t>1.7.4</t>
  </si>
  <si>
    <t>1.7.6</t>
  </si>
  <si>
    <t>1.7.7</t>
  </si>
  <si>
    <t>1.7.8</t>
  </si>
  <si>
    <t>1.7.9</t>
  </si>
  <si>
    <t>1.8</t>
  </si>
  <si>
    <t>1.8.1</t>
  </si>
  <si>
    <t>1.8.2</t>
  </si>
  <si>
    <t>1.9</t>
  </si>
  <si>
    <t>1.9.1</t>
  </si>
  <si>
    <t>1.9.2</t>
  </si>
  <si>
    <t>1.10</t>
  </si>
  <si>
    <t>1.10.1</t>
  </si>
  <si>
    <t>1.10.2</t>
  </si>
  <si>
    <t>1.11</t>
  </si>
  <si>
    <t>1.11.1</t>
  </si>
  <si>
    <t>1.11.2</t>
  </si>
  <si>
    <t>1.12</t>
  </si>
  <si>
    <t>1.12.1</t>
  </si>
  <si>
    <t>1.12.2</t>
  </si>
  <si>
    <t>1.2.2</t>
  </si>
  <si>
    <t>1.2.3</t>
  </si>
  <si>
    <t>1.7.10</t>
  </si>
  <si>
    <t>1.7.11</t>
  </si>
  <si>
    <t>1.7.12</t>
  </si>
  <si>
    <t>1.7.13</t>
  </si>
  <si>
    <t>1.8.3</t>
  </si>
  <si>
    <t>1.8.4</t>
  </si>
  <si>
    <t>1.8.5</t>
  </si>
  <si>
    <t>1.8.6</t>
  </si>
  <si>
    <t>1.8.8</t>
  </si>
  <si>
    <t>1.8.9</t>
  </si>
  <si>
    <t>1.10.1.1</t>
  </si>
  <si>
    <t>1.10.1.2</t>
  </si>
  <si>
    <t>1.10.1.4</t>
  </si>
  <si>
    <t>1.10.2.1</t>
  </si>
  <si>
    <t>1.10.2.2</t>
  </si>
  <si>
    <t>1.10.2.3</t>
  </si>
  <si>
    <t>1.10.2.4</t>
  </si>
  <si>
    <t>1.10.2.5</t>
  </si>
  <si>
    <t>1.11.3</t>
  </si>
  <si>
    <t>1.11.4</t>
  </si>
  <si>
    <t>1.11.6</t>
  </si>
  <si>
    <t>1.11.6.1</t>
  </si>
  <si>
    <t>1.11.6.2</t>
  </si>
  <si>
    <t>1.11.6.3</t>
  </si>
  <si>
    <t>1.11.6.4</t>
  </si>
  <si>
    <t>1.11.6.5</t>
  </si>
  <si>
    <t>1.11.7</t>
  </si>
  <si>
    <t>1.11.8</t>
  </si>
  <si>
    <t>AMORTIZACIJA ( 1.12.1 + 1.12.2 )</t>
  </si>
  <si>
    <t>TEKUĆE POPRAVKE I ODRŽAVANJE (1.10.1. + 1.10.2)</t>
  </si>
  <si>
    <t>USLUGE PO UGOVORU (od 1.8.1. do  1.8.9)</t>
  </si>
  <si>
    <t>NAKNADE TROŠKOVA ZA ZAPOSLENE (1.5.1)</t>
  </si>
  <si>
    <t>NAKNADE U NATURI (1.3.1)</t>
  </si>
  <si>
    <t>SOCIJALNA DAVANJA ZAPOSLENIMA (1.4.1)</t>
  </si>
  <si>
    <t>SOCIJALNI DOPRINOSI NA TERET POSLODAVCA ( od 1.2.1 do 1.2.3 )</t>
  </si>
  <si>
    <t>UKUPNO PLANIRANI PRIHODI I PRIMANJA</t>
  </si>
  <si>
    <t>Ostali medicinski i laboratorijski materijal</t>
  </si>
  <si>
    <t>1.11.6.6</t>
  </si>
  <si>
    <t>NAGRADE ZAPOSLENIMA I OSTALI POSEBNI RASHODI (1.6.1)</t>
  </si>
  <si>
    <t>2.2</t>
  </si>
  <si>
    <t>UKUPNO PLANIRANI RASHODI I IZDACI (1 + 2)</t>
  </si>
  <si>
    <t>UKUPNO PLANIRANI PRIHODI I PRIMANJA ( 1 + 2 )</t>
  </si>
  <si>
    <t>Advokatske usluge</t>
  </si>
  <si>
    <t>Prihod od imovine koji pripada imaocima polisa osiguranja</t>
  </si>
  <si>
    <t>Donacije</t>
  </si>
  <si>
    <t>Tekući dobrovoljni transferi od fizičkih i pravnih lica</t>
  </si>
  <si>
    <t>Budžet opštine</t>
  </si>
  <si>
    <t>Budžet pokrajine</t>
  </si>
  <si>
    <t>Mešoviti i neodređeni prihodi</t>
  </si>
  <si>
    <t>TEKUĆI RASHODI ( 1.1 + 1.2 +1.3+1.4+1.5+1.6+1.7  +1.8 + 1.9+1.10+1.11+1.12.+1.13+1.14 )</t>
  </si>
  <si>
    <t xml:space="preserve">Ampulirani lekovi </t>
  </si>
  <si>
    <t>Lekovi na recept i pomagala</t>
  </si>
  <si>
    <t xml:space="preserve">Ostale stručne usluge </t>
  </si>
  <si>
    <t>1.8.7</t>
  </si>
  <si>
    <t>1.10.1.3</t>
  </si>
  <si>
    <t>Tekuće popravke i održavanje zgrada ( od 1.10.1.1. do 1.10.1.4 )</t>
  </si>
  <si>
    <t>1.11.5</t>
  </si>
  <si>
    <t>Radna odeća i obuća</t>
  </si>
  <si>
    <t>1.11.6.7</t>
  </si>
  <si>
    <t>Medicinski materijal ( od 1.11.6.1 do 1.11.6.7 )</t>
  </si>
  <si>
    <t>MATERIJAL ( od 1.11.1 do 1.11.5 + 1.11.6 + 1.11.7 + 1.11.8 )</t>
  </si>
  <si>
    <t>1.13</t>
  </si>
  <si>
    <t>1.13.1</t>
  </si>
  <si>
    <t>1.13.2</t>
  </si>
  <si>
    <t>2.3</t>
  </si>
  <si>
    <t>Budžet republike</t>
  </si>
  <si>
    <t>Memorandumske stavke - JAVNI RADOVI</t>
  </si>
  <si>
    <t>Primanja od prodaje pokretne imovine</t>
  </si>
  <si>
    <t>1.7.5</t>
  </si>
  <si>
    <t>Odvoz otpada</t>
  </si>
  <si>
    <t>Transferi od drugih nivoa vlasti - OPŠTINA</t>
  </si>
  <si>
    <t>Novčane kazne i penali po rešenju sudova</t>
  </si>
  <si>
    <t>Oprema za domaćinstvo i ugostiteljstvo</t>
  </si>
  <si>
    <t>Usluge očuvanja životne sredine, nauke i geodetskih usluga</t>
  </si>
  <si>
    <t>4 = 5 +6+7+8+9+10</t>
  </si>
  <si>
    <t>Ukupno</t>
  </si>
  <si>
    <t xml:space="preserve">Deratizacija </t>
  </si>
  <si>
    <t>1.7.14</t>
  </si>
  <si>
    <t>Birotehnička oprema</t>
  </si>
  <si>
    <t>TEKUĆI PRIHODI ( od 1.1 do 1.8)</t>
  </si>
  <si>
    <t>PRIMANJA OD PRODAJE NEFINANSIJSKE IMOVINE ( od 2.1 do 2.2 )</t>
  </si>
  <si>
    <t>STALNI TROŠKOVI (od 1.7.1. do 1.7.14)</t>
  </si>
  <si>
    <t>1.9.3</t>
  </si>
  <si>
    <t>SPECIJALIZOVANE USLUGE (od 1.9.1  do  1.9.3 )</t>
  </si>
  <si>
    <t>1.10.2.6</t>
  </si>
  <si>
    <t>1.10.2.7</t>
  </si>
  <si>
    <t>Tekuće popravke i održavanje opreme ( od 1.10.2.1 do 1.10.2.7)</t>
  </si>
  <si>
    <t>1.13.3</t>
  </si>
  <si>
    <t>OSTALI RASHODI ( od 1.13.1 do 1.13.3 )</t>
  </si>
  <si>
    <t>IZDACI ZA NEFINANSIJSKU IMOVINU ( od 2.1  do 2.3)</t>
  </si>
  <si>
    <t>Iznosi u hiljadama dinara</t>
  </si>
  <si>
    <t>FINANSIJSKI PLAN ZA 2018. GODINU</t>
  </si>
  <si>
    <t>It oprema -server, kloma, ups računari</t>
  </si>
  <si>
    <t>video nadzor</t>
  </si>
  <si>
    <t>troskovi odrzavanja energetskih . instalacija</t>
  </si>
  <si>
    <t>Gradjevinski radovi</t>
  </si>
  <si>
    <t>stolarski radovi</t>
  </si>
  <si>
    <t>troskovi odrzavanja racunara i bezbednosnih sistema</t>
  </si>
  <si>
    <t>2.4</t>
  </si>
  <si>
    <t xml:space="preserve">medicinska oprema </t>
  </si>
  <si>
    <t>2</t>
  </si>
  <si>
    <t>Ambolanta Kulpin</t>
  </si>
  <si>
    <t>U Bačkom Petrovcu, dana  07.02. 2018</t>
  </si>
  <si>
    <t>3. REKAPITULACIJA PLANIRANIH PRIHODA I PRIMANJA I PLANIRANIH RASHODA I IZDATAKA ZA 2018 GODINU PO IZVORIMA FINANSIRANJA I U UKUPNOM IZNOSU :</t>
  </si>
  <si>
    <t>direktor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</si>
</sst>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"/>
    <numFmt numFmtId="177" formatCode="[$-81A]d\.\ mmmm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49" fontId="5" fillId="0" borderId="1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1" xfId="57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13" fillId="0" borderId="19" xfId="0" applyFont="1" applyBorder="1" applyAlignment="1">
      <alignment horizontal="center" vertical="center"/>
    </xf>
    <xf numFmtId="0" fontId="5" fillId="0" borderId="14" xfId="57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20" xfId="57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24" xfId="57" applyFont="1" applyBorder="1" applyAlignment="1">
      <alignment horizontal="left" vertical="center"/>
      <protection/>
    </xf>
    <xf numFmtId="0" fontId="5" fillId="0" borderId="25" xfId="57" applyFont="1" applyBorder="1" applyAlignment="1">
      <alignment horizontal="left" vertical="center"/>
      <protection/>
    </xf>
    <xf numFmtId="0" fontId="5" fillId="0" borderId="26" xfId="57" applyFont="1" applyBorder="1" applyAlignment="1">
      <alignment horizontal="left" vertical="center"/>
      <protection/>
    </xf>
    <xf numFmtId="0" fontId="4" fillId="0" borderId="24" xfId="57" applyFont="1" applyBorder="1" applyAlignment="1">
      <alignment horizontal="left" vertical="center" wrapText="1"/>
      <protection/>
    </xf>
    <xf numFmtId="0" fontId="5" fillId="0" borderId="25" xfId="57" applyFont="1" applyBorder="1" applyAlignment="1">
      <alignment horizontal="left" vertical="center" wrapText="1"/>
      <protection/>
    </xf>
    <xf numFmtId="0" fontId="5" fillId="0" borderId="26" xfId="57" applyFont="1" applyBorder="1" applyAlignment="1">
      <alignment horizontal="left" vertical="center" wrapText="1"/>
      <protection/>
    </xf>
    <xf numFmtId="0" fontId="4" fillId="0" borderId="27" xfId="57" applyFont="1" applyBorder="1" applyAlignment="1">
      <alignment horizontal="left" vertical="center" wrapText="1"/>
      <protection/>
    </xf>
    <xf numFmtId="0" fontId="4" fillId="0" borderId="25" xfId="57" applyFont="1" applyBorder="1" applyAlignment="1">
      <alignment horizontal="left" vertical="center" wrapText="1"/>
      <protection/>
    </xf>
    <xf numFmtId="0" fontId="4" fillId="0" borderId="25" xfId="57" applyFont="1" applyBorder="1" applyAlignment="1">
      <alignment horizontal="left" vertical="center"/>
      <protection/>
    </xf>
    <xf numFmtId="0" fontId="5" fillId="0" borderId="27" xfId="57" applyFont="1" applyBorder="1" applyAlignment="1">
      <alignment horizontal="left" vertical="center" wrapText="1"/>
      <protection/>
    </xf>
    <xf numFmtId="0" fontId="5" fillId="0" borderId="28" xfId="57" applyFont="1" applyBorder="1" applyAlignment="1">
      <alignment horizontal="left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>
      <alignment horizontal="right" vertical="center" wrapText="1"/>
    </xf>
    <xf numFmtId="3" fontId="13" fillId="0" borderId="2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11" fillId="0" borderId="39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horizontal="right" vertical="center"/>
    </xf>
    <xf numFmtId="3" fontId="16" fillId="0" borderId="4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 wrapText="1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40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3" fontId="15" fillId="0" borderId="33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 wrapText="1"/>
    </xf>
    <xf numFmtId="3" fontId="5" fillId="0" borderId="10" xfId="57" applyNumberFormat="1" applyFont="1" applyFill="1" applyBorder="1" applyAlignment="1">
      <alignment horizontal="right" vertical="center"/>
      <protection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5" fillId="0" borderId="31" xfId="0" applyNumberFormat="1" applyFont="1" applyFill="1" applyBorder="1" applyAlignment="1">
      <alignment horizontal="right" vertical="center" wrapText="1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5" fillId="0" borderId="12" xfId="57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3" fontId="5" fillId="0" borderId="17" xfId="57" applyNumberFormat="1" applyFont="1" applyFill="1" applyBorder="1" applyAlignment="1">
      <alignment horizontal="right" vertical="center" wrapText="1"/>
      <protection/>
    </xf>
    <xf numFmtId="3" fontId="11" fillId="0" borderId="46" xfId="0" applyNumberFormat="1" applyFont="1" applyFill="1" applyBorder="1" applyAlignment="1">
      <alignment horizontal="right" vertical="center"/>
    </xf>
    <xf numFmtId="3" fontId="5" fillId="0" borderId="11" xfId="57" applyNumberFormat="1" applyFont="1" applyFill="1" applyBorder="1" applyAlignment="1">
      <alignment horizontal="right" vertical="center" wrapText="1"/>
      <protection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3" fontId="5" fillId="0" borderId="4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3" fontId="6" fillId="0" borderId="48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20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 wrapText="1"/>
    </xf>
    <xf numFmtId="3" fontId="11" fillId="0" borderId="41" xfId="0" applyNumberFormat="1" applyFont="1" applyFill="1" applyBorder="1" applyAlignment="1">
      <alignment horizontal="right" vertical="center"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54" xfId="57" applyFont="1" applyBorder="1" applyAlignment="1">
      <alignment horizontal="left" vertical="center" wrapText="1"/>
      <protection/>
    </xf>
    <xf numFmtId="0" fontId="5" fillId="0" borderId="52" xfId="57" applyFont="1" applyBorder="1" applyAlignment="1">
      <alignment horizontal="center" vertical="center"/>
      <protection/>
    </xf>
    <xf numFmtId="0" fontId="11" fillId="0" borderId="16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27" xfId="57" applyFont="1" applyBorder="1" applyAlignment="1">
      <alignment horizontal="left" vertical="center" wrapText="1"/>
      <protection/>
    </xf>
    <xf numFmtId="3" fontId="11" fillId="0" borderId="11" xfId="0" applyNumberFormat="1" applyFont="1" applyFill="1" applyBorder="1" applyAlignment="1">
      <alignment horizontal="right" vertical="center" wrapText="1"/>
    </xf>
    <xf numFmtId="3" fontId="11" fillId="0" borderId="44" xfId="0" applyNumberFormat="1" applyFont="1" applyFill="1" applyBorder="1" applyAlignment="1">
      <alignment horizontal="right" vertical="center" wrapText="1"/>
    </xf>
    <xf numFmtId="49" fontId="5" fillId="0" borderId="14" xfId="57" applyNumberFormat="1" applyFont="1" applyBorder="1" applyAlignment="1">
      <alignment horizontal="center" vertical="center"/>
      <protection/>
    </xf>
    <xf numFmtId="3" fontId="5" fillId="0" borderId="55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/>
    </xf>
    <xf numFmtId="0" fontId="5" fillId="0" borderId="54" xfId="57" applyFont="1" applyBorder="1" applyAlignment="1">
      <alignment horizontal="left" vertical="center"/>
      <protection/>
    </xf>
    <xf numFmtId="3" fontId="5" fillId="0" borderId="17" xfId="57" applyNumberFormat="1" applyFont="1" applyFill="1" applyBorder="1" applyAlignment="1">
      <alignment horizontal="right" vertical="center"/>
      <protection/>
    </xf>
    <xf numFmtId="0" fontId="5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3" fontId="13" fillId="0" borderId="59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33" xfId="0" applyNumberFormat="1" applyFont="1" applyFill="1" applyBorder="1" applyAlignment="1">
      <alignment horizontal="right" vertical="center" wrapText="1"/>
    </xf>
    <xf numFmtId="49" fontId="5" fillId="0" borderId="14" xfId="57" applyNumberFormat="1" applyFont="1" applyBorder="1" applyAlignment="1">
      <alignment horizontal="center" vertical="center" wrapText="1"/>
      <protection/>
    </xf>
    <xf numFmtId="0" fontId="5" fillId="0" borderId="60" xfId="57" applyFont="1" applyBorder="1" applyAlignment="1">
      <alignment horizontal="center" vertical="center" wrapText="1"/>
      <protection/>
    </xf>
    <xf numFmtId="0" fontId="5" fillId="0" borderId="61" xfId="57" applyFont="1" applyBorder="1" applyAlignment="1">
      <alignment horizontal="left" vertical="center" wrapText="1"/>
      <protection/>
    </xf>
    <xf numFmtId="3" fontId="13" fillId="0" borderId="20" xfId="0" applyNumberFormat="1" applyFont="1" applyFill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6" fillId="0" borderId="62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wrapText="1"/>
    </xf>
    <xf numFmtId="4" fontId="4" fillId="0" borderId="64" xfId="0" applyNumberFormat="1" applyFont="1" applyFill="1" applyBorder="1" applyAlignment="1">
      <alignment horizontal="center" wrapText="1"/>
    </xf>
    <xf numFmtId="4" fontId="21" fillId="0" borderId="45" xfId="0" applyNumberFormat="1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85" zoomScaleNormal="85" zoomScalePageLayoutView="0" workbookViewId="0" topLeftCell="A82">
      <selection activeCell="D108" sqref="D108"/>
    </sheetView>
  </sheetViews>
  <sheetFormatPr defaultColWidth="9.140625" defaultRowHeight="12.75"/>
  <cols>
    <col min="1" max="1" width="11.421875" style="0" customWidth="1"/>
    <col min="2" max="2" width="11.57421875" style="24" customWidth="1"/>
    <col min="3" max="3" width="65.421875" style="1" customWidth="1"/>
    <col min="4" max="4" width="19.7109375" style="153" customWidth="1"/>
    <col min="5" max="5" width="16.140625" style="153" customWidth="1"/>
    <col min="6" max="6" width="14.00390625" style="83" customWidth="1"/>
    <col min="7" max="7" width="13.28125" style="83" customWidth="1"/>
    <col min="8" max="8" width="12.8515625" style="83" customWidth="1"/>
    <col min="9" max="9" width="12.57421875" style="83" customWidth="1"/>
    <col min="10" max="10" width="15.421875" style="84" customWidth="1"/>
    <col min="11" max="11" width="31.28125" style="0" customWidth="1"/>
  </cols>
  <sheetData>
    <row r="1" spans="1:10" ht="35.25" customHeight="1">
      <c r="A1" s="213" t="s">
        <v>192</v>
      </c>
      <c r="B1" s="213"/>
      <c r="C1" s="213"/>
      <c r="D1" s="213"/>
      <c r="E1" s="213"/>
      <c r="F1" s="214"/>
      <c r="G1" s="214"/>
      <c r="H1" s="214"/>
      <c r="I1" s="214"/>
      <c r="J1" s="214"/>
    </row>
    <row r="2" spans="1:10" ht="23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1" customHeight="1">
      <c r="A3" s="36"/>
      <c r="B3" s="36"/>
      <c r="C3" s="36"/>
      <c r="D3" s="80"/>
      <c r="E3" s="80"/>
      <c r="F3" s="81"/>
      <c r="G3" s="81"/>
      <c r="H3" s="81"/>
      <c r="I3" s="81"/>
      <c r="J3" s="81"/>
    </row>
    <row r="4" spans="1:5" ht="24" customHeight="1">
      <c r="A4" s="201" t="s">
        <v>11</v>
      </c>
      <c r="B4" s="215"/>
      <c r="C4" s="215"/>
      <c r="D4" s="82"/>
      <c r="E4" s="82"/>
    </row>
    <row r="5" spans="1:10" ht="21" customHeight="1" thickBot="1">
      <c r="A5" s="52"/>
      <c r="B5" s="53"/>
      <c r="C5" s="54"/>
      <c r="D5" s="85"/>
      <c r="E5" s="85"/>
      <c r="F5" s="86"/>
      <c r="G5" s="86"/>
      <c r="H5" s="86"/>
      <c r="I5" s="86"/>
      <c r="J5" s="87"/>
    </row>
    <row r="6" spans="1:10" ht="15.75" customHeight="1">
      <c r="A6" s="216" t="s">
        <v>2</v>
      </c>
      <c r="B6" s="219" t="s">
        <v>3</v>
      </c>
      <c r="C6" s="219" t="s">
        <v>4</v>
      </c>
      <c r="D6" s="223" t="s">
        <v>176</v>
      </c>
      <c r="E6" s="88"/>
      <c r="F6" s="209" t="s">
        <v>5</v>
      </c>
      <c r="G6" s="209"/>
      <c r="H6" s="209"/>
      <c r="I6" s="209"/>
      <c r="J6" s="210"/>
    </row>
    <row r="7" spans="1:10" ht="45.75" customHeight="1" thickBot="1">
      <c r="A7" s="217"/>
      <c r="B7" s="220"/>
      <c r="C7" s="220"/>
      <c r="D7" s="224"/>
      <c r="E7" s="89" t="s">
        <v>166</v>
      </c>
      <c r="F7" s="89" t="s">
        <v>148</v>
      </c>
      <c r="G7" s="90" t="s">
        <v>147</v>
      </c>
      <c r="H7" s="90" t="s">
        <v>10</v>
      </c>
      <c r="I7" s="90" t="s">
        <v>1</v>
      </c>
      <c r="J7" s="91" t="s">
        <v>145</v>
      </c>
    </row>
    <row r="8" spans="1:10" ht="15.75" customHeight="1" thickBot="1">
      <c r="A8" s="218"/>
      <c r="B8" s="221"/>
      <c r="C8" s="222"/>
      <c r="D8" s="226" t="s">
        <v>191</v>
      </c>
      <c r="E8" s="227"/>
      <c r="F8" s="227"/>
      <c r="G8" s="227"/>
      <c r="H8" s="227"/>
      <c r="I8" s="227"/>
      <c r="J8" s="228"/>
    </row>
    <row r="9" spans="1:10" ht="11.25" customHeight="1" thickBot="1">
      <c r="A9" s="55">
        <v>1</v>
      </c>
      <c r="B9" s="56">
        <v>2</v>
      </c>
      <c r="C9" s="57">
        <v>3</v>
      </c>
      <c r="D9" s="92" t="s">
        <v>175</v>
      </c>
      <c r="E9" s="155">
        <v>5</v>
      </c>
      <c r="F9" s="156">
        <v>6</v>
      </c>
      <c r="G9" s="157">
        <v>7</v>
      </c>
      <c r="H9" s="157">
        <v>8</v>
      </c>
      <c r="I9" s="157">
        <v>9</v>
      </c>
      <c r="J9" s="158">
        <v>10</v>
      </c>
    </row>
    <row r="10" spans="1:10" s="48" customFormat="1" ht="19.5" customHeight="1">
      <c r="A10" s="46">
        <v>1</v>
      </c>
      <c r="B10" s="47">
        <v>700000</v>
      </c>
      <c r="C10" s="166" t="s">
        <v>180</v>
      </c>
      <c r="D10" s="171">
        <f aca="true" t="shared" si="0" ref="D10:D18">SUM(E10:J10)</f>
        <v>139065</v>
      </c>
      <c r="E10" s="159">
        <f aca="true" t="shared" si="1" ref="E10:J10">SUM(E11:E18)</f>
        <v>0</v>
      </c>
      <c r="F10" s="160">
        <v>4500</v>
      </c>
      <c r="G10" s="160">
        <v>7980</v>
      </c>
      <c r="H10" s="160">
        <f t="shared" si="1"/>
        <v>120835</v>
      </c>
      <c r="I10" s="160">
        <f t="shared" si="1"/>
        <v>5250</v>
      </c>
      <c r="J10" s="93">
        <f t="shared" si="1"/>
        <v>500</v>
      </c>
    </row>
    <row r="11" spans="1:10" s="30" customFormat="1" ht="19.5" customHeight="1">
      <c r="A11" s="10" t="s">
        <v>6</v>
      </c>
      <c r="B11" s="5">
        <v>733100</v>
      </c>
      <c r="C11" s="167" t="s">
        <v>171</v>
      </c>
      <c r="D11" s="117">
        <f t="shared" si="0"/>
        <v>7974</v>
      </c>
      <c r="E11" s="161"/>
      <c r="F11" s="95"/>
      <c r="G11" s="95">
        <v>7974</v>
      </c>
      <c r="H11" s="95"/>
      <c r="I11" s="95"/>
      <c r="J11" s="96"/>
    </row>
    <row r="12" spans="1:10" s="30" customFormat="1" ht="19.5" customHeight="1">
      <c r="A12" s="10" t="s">
        <v>7</v>
      </c>
      <c r="B12" s="5">
        <v>741400</v>
      </c>
      <c r="C12" s="167" t="s">
        <v>144</v>
      </c>
      <c r="D12" s="117">
        <f t="shared" si="0"/>
        <v>250</v>
      </c>
      <c r="E12" s="161"/>
      <c r="F12" s="95"/>
      <c r="G12" s="95"/>
      <c r="H12" s="95">
        <v>200</v>
      </c>
      <c r="I12" s="95">
        <v>50</v>
      </c>
      <c r="J12" s="96"/>
    </row>
    <row r="13" spans="1:10" ht="19.5" customHeight="1">
      <c r="A13" s="10" t="s">
        <v>0</v>
      </c>
      <c r="B13" s="5">
        <v>742300</v>
      </c>
      <c r="C13" s="168" t="s">
        <v>58</v>
      </c>
      <c r="D13" s="117">
        <f t="shared" si="0"/>
        <v>4000</v>
      </c>
      <c r="E13" s="161"/>
      <c r="F13" s="78"/>
      <c r="G13" s="95"/>
      <c r="H13" s="95"/>
      <c r="I13" s="95">
        <v>4000</v>
      </c>
      <c r="J13" s="96"/>
    </row>
    <row r="14" spans="1:10" s="30" customFormat="1" ht="19.5" customHeight="1">
      <c r="A14" s="10" t="s">
        <v>69</v>
      </c>
      <c r="B14" s="5">
        <v>744100</v>
      </c>
      <c r="C14" s="167" t="s">
        <v>146</v>
      </c>
      <c r="D14" s="117">
        <f t="shared" si="0"/>
        <v>500</v>
      </c>
      <c r="E14" s="161"/>
      <c r="F14" s="95"/>
      <c r="G14" s="95"/>
      <c r="H14" s="95"/>
      <c r="I14" s="95"/>
      <c r="J14" s="96">
        <v>500</v>
      </c>
    </row>
    <row r="15" spans="1:10" s="30" customFormat="1" ht="19.5" customHeight="1">
      <c r="A15" s="10" t="s">
        <v>71</v>
      </c>
      <c r="B15" s="3">
        <v>745100</v>
      </c>
      <c r="C15" s="169" t="s">
        <v>149</v>
      </c>
      <c r="D15" s="117">
        <f t="shared" si="0"/>
        <v>1200</v>
      </c>
      <c r="E15" s="161"/>
      <c r="F15" s="95"/>
      <c r="G15" s="95"/>
      <c r="H15" s="95"/>
      <c r="I15" s="95">
        <v>1200</v>
      </c>
      <c r="J15" s="96"/>
    </row>
    <row r="16" spans="1:10" s="30" customFormat="1" ht="19.5" customHeight="1">
      <c r="A16" s="10" t="s">
        <v>73</v>
      </c>
      <c r="B16" s="3">
        <v>771111</v>
      </c>
      <c r="C16" s="169" t="s">
        <v>167</v>
      </c>
      <c r="D16" s="117">
        <f t="shared" si="0"/>
        <v>6</v>
      </c>
      <c r="E16" s="161"/>
      <c r="F16" s="95"/>
      <c r="G16" s="95">
        <v>6</v>
      </c>
      <c r="H16" s="95"/>
      <c r="I16" s="95"/>
      <c r="J16" s="96"/>
    </row>
    <row r="17" spans="1:10" ht="19.5" customHeight="1">
      <c r="A17" s="10" t="s">
        <v>75</v>
      </c>
      <c r="B17" s="11">
        <v>781000</v>
      </c>
      <c r="C17" s="170" t="s">
        <v>56</v>
      </c>
      <c r="D17" s="117">
        <f t="shared" si="0"/>
        <v>120635</v>
      </c>
      <c r="E17" s="161"/>
      <c r="F17" s="78"/>
      <c r="G17" s="95"/>
      <c r="H17" s="95">
        <v>120635</v>
      </c>
      <c r="I17" s="95"/>
      <c r="J17" s="96"/>
    </row>
    <row r="18" spans="1:10" ht="19.5" customHeight="1" thickBot="1">
      <c r="A18" s="188" t="s">
        <v>84</v>
      </c>
      <c r="B18" s="11">
        <v>791111</v>
      </c>
      <c r="C18" s="170" t="s">
        <v>9</v>
      </c>
      <c r="D18" s="144">
        <f t="shared" si="0"/>
        <v>0</v>
      </c>
      <c r="E18" s="163"/>
      <c r="F18" s="164"/>
      <c r="G18" s="164"/>
      <c r="H18" s="164"/>
      <c r="I18" s="164"/>
      <c r="J18" s="165"/>
    </row>
    <row r="19" spans="1:10" s="48" customFormat="1" ht="39.75" customHeight="1">
      <c r="A19" s="46">
        <v>2</v>
      </c>
      <c r="B19" s="47">
        <v>800000</v>
      </c>
      <c r="C19" s="190" t="s">
        <v>181</v>
      </c>
      <c r="D19" s="171">
        <f aca="true" t="shared" si="2" ref="D19:J19">SUM(D20:D21)</f>
        <v>26043</v>
      </c>
      <c r="E19" s="192">
        <f t="shared" si="2"/>
        <v>0</v>
      </c>
      <c r="F19" s="193">
        <f t="shared" si="2"/>
        <v>0</v>
      </c>
      <c r="G19" s="193">
        <f t="shared" si="2"/>
        <v>0</v>
      </c>
      <c r="H19" s="193">
        <f t="shared" si="2"/>
        <v>0</v>
      </c>
      <c r="I19" s="193">
        <f t="shared" si="2"/>
        <v>26043</v>
      </c>
      <c r="J19" s="194">
        <f t="shared" si="2"/>
        <v>0</v>
      </c>
    </row>
    <row r="20" spans="1:10" s="154" customFormat="1" ht="21" customHeight="1">
      <c r="A20" s="38" t="s">
        <v>8</v>
      </c>
      <c r="B20" s="3">
        <v>812100</v>
      </c>
      <c r="C20" s="60" t="s">
        <v>168</v>
      </c>
      <c r="D20" s="117">
        <f>SUM(E20:J20)</f>
        <v>500</v>
      </c>
      <c r="E20" s="161"/>
      <c r="F20" s="78"/>
      <c r="G20" s="78"/>
      <c r="H20" s="78"/>
      <c r="I20" s="78">
        <v>500</v>
      </c>
      <c r="J20" s="127"/>
    </row>
    <row r="21" spans="1:10" ht="19.5" customHeight="1" thickBot="1">
      <c r="A21" s="8" t="s">
        <v>140</v>
      </c>
      <c r="B21" s="6">
        <v>823100</v>
      </c>
      <c r="C21" s="61" t="s">
        <v>57</v>
      </c>
      <c r="D21" s="120">
        <f>SUM(E21:J21)</f>
        <v>25543</v>
      </c>
      <c r="E21" s="162"/>
      <c r="F21" s="121"/>
      <c r="G21" s="99"/>
      <c r="H21" s="99"/>
      <c r="I21" s="99">
        <v>25543</v>
      </c>
      <c r="J21" s="100"/>
    </row>
    <row r="22" spans="1:10" s="40" customFormat="1" ht="25.5" customHeight="1" thickBot="1">
      <c r="A22" s="189"/>
      <c r="B22" s="229" t="s">
        <v>142</v>
      </c>
      <c r="C22" s="230"/>
      <c r="D22" s="191">
        <f>SUM(E22:J22)</f>
        <v>165108</v>
      </c>
      <c r="E22" s="101">
        <f aca="true" t="shared" si="3" ref="E22:J22">E10+E19</f>
        <v>0</v>
      </c>
      <c r="F22" s="101">
        <f t="shared" si="3"/>
        <v>4500</v>
      </c>
      <c r="G22" s="102">
        <f t="shared" si="3"/>
        <v>7980</v>
      </c>
      <c r="H22" s="102">
        <f t="shared" si="3"/>
        <v>120835</v>
      </c>
      <c r="I22" s="102">
        <f t="shared" si="3"/>
        <v>31293</v>
      </c>
      <c r="J22" s="103">
        <f t="shared" si="3"/>
        <v>500</v>
      </c>
    </row>
    <row r="23" spans="1:6" ht="29.25" customHeight="1">
      <c r="A23" s="13"/>
      <c r="B23" s="12"/>
      <c r="C23" s="26"/>
      <c r="D23" s="104"/>
      <c r="E23" s="104"/>
      <c r="F23" s="105"/>
    </row>
    <row r="24" spans="1:6" ht="39.75" customHeight="1">
      <c r="A24" s="231" t="s">
        <v>12</v>
      </c>
      <c r="B24" s="231"/>
      <c r="C24" s="231"/>
      <c r="D24" s="106"/>
      <c r="E24" s="106"/>
      <c r="F24" s="105"/>
    </row>
    <row r="25" spans="1:10" s="2" customFormat="1" ht="24.75" customHeight="1" thickBot="1">
      <c r="A25" s="4"/>
      <c r="B25" s="12"/>
      <c r="C25" s="27"/>
      <c r="D25" s="107"/>
      <c r="E25" s="107"/>
      <c r="F25" s="86"/>
      <c r="G25" s="86"/>
      <c r="H25" s="86"/>
      <c r="I25" s="86"/>
      <c r="J25" s="87"/>
    </row>
    <row r="26" spans="1:10" ht="15.75" customHeight="1">
      <c r="A26" s="216" t="s">
        <v>2</v>
      </c>
      <c r="B26" s="219" t="s">
        <v>3</v>
      </c>
      <c r="C26" s="219" t="s">
        <v>4</v>
      </c>
      <c r="D26" s="223" t="s">
        <v>176</v>
      </c>
      <c r="E26" s="88"/>
      <c r="F26" s="209" t="s">
        <v>5</v>
      </c>
      <c r="G26" s="209"/>
      <c r="H26" s="209"/>
      <c r="I26" s="209"/>
      <c r="J26" s="210"/>
    </row>
    <row r="27" spans="1:10" ht="45.75" customHeight="1" thickBot="1">
      <c r="A27" s="217"/>
      <c r="B27" s="220"/>
      <c r="C27" s="220"/>
      <c r="D27" s="224"/>
      <c r="E27" s="89" t="s">
        <v>166</v>
      </c>
      <c r="F27" s="89" t="s">
        <v>148</v>
      </c>
      <c r="G27" s="90" t="s">
        <v>147</v>
      </c>
      <c r="H27" s="90" t="s">
        <v>10</v>
      </c>
      <c r="I27" s="90" t="s">
        <v>1</v>
      </c>
      <c r="J27" s="91" t="s">
        <v>145</v>
      </c>
    </row>
    <row r="28" spans="1:10" ht="15.75" customHeight="1" thickBot="1">
      <c r="A28" s="218"/>
      <c r="B28" s="221"/>
      <c r="C28" s="222"/>
      <c r="D28" s="226" t="s">
        <v>191</v>
      </c>
      <c r="E28" s="227"/>
      <c r="F28" s="227"/>
      <c r="G28" s="227"/>
      <c r="H28" s="227"/>
      <c r="I28" s="227"/>
      <c r="J28" s="228"/>
    </row>
    <row r="29" spans="1:10" ht="11.25" customHeight="1" thickBot="1">
      <c r="A29" s="55">
        <v>1</v>
      </c>
      <c r="B29" s="56">
        <v>2</v>
      </c>
      <c r="C29" s="79">
        <v>3</v>
      </c>
      <c r="D29" s="92" t="s">
        <v>175</v>
      </c>
      <c r="E29" s="155">
        <v>5</v>
      </c>
      <c r="F29" s="156">
        <v>6</v>
      </c>
      <c r="G29" s="157">
        <v>7</v>
      </c>
      <c r="H29" s="157">
        <v>8</v>
      </c>
      <c r="I29" s="157">
        <v>9</v>
      </c>
      <c r="J29" s="158">
        <v>10</v>
      </c>
    </row>
    <row r="30" spans="1:10" s="37" customFormat="1" ht="45" customHeight="1" thickBot="1">
      <c r="A30" s="73">
        <v>1</v>
      </c>
      <c r="B30" s="74">
        <v>400000</v>
      </c>
      <c r="C30" s="75" t="s">
        <v>150</v>
      </c>
      <c r="D30" s="108">
        <f aca="true" t="shared" si="4" ref="D30:D70">SUM(E30:J30)</f>
        <v>138376</v>
      </c>
      <c r="E30" s="109">
        <f aca="true" t="shared" si="5" ref="E30:J30">E31+E32+E36+E38+E40+E42+E44+E59+E69+E73+E87+E103+E106</f>
        <v>0</v>
      </c>
      <c r="F30" s="109">
        <f t="shared" si="5"/>
        <v>0</v>
      </c>
      <c r="G30" s="109">
        <f t="shared" si="5"/>
        <v>6730</v>
      </c>
      <c r="H30" s="109">
        <f t="shared" si="5"/>
        <v>120835</v>
      </c>
      <c r="I30" s="109">
        <f>I31+I32+I36+I38+I40+I42+I44+I59+I69+I73+I87+I103+I106</f>
        <v>10311</v>
      </c>
      <c r="J30" s="110">
        <f t="shared" si="5"/>
        <v>500</v>
      </c>
    </row>
    <row r="31" spans="1:10" s="29" customFormat="1" ht="22.5" customHeight="1" thickBot="1">
      <c r="A31" s="50" t="s">
        <v>6</v>
      </c>
      <c r="B31" s="51">
        <v>411000</v>
      </c>
      <c r="C31" s="58" t="s">
        <v>62</v>
      </c>
      <c r="D31" s="184">
        <f t="shared" si="4"/>
        <v>55752</v>
      </c>
      <c r="E31" s="111">
        <f>SUM(E32:E33)</f>
        <v>0</v>
      </c>
      <c r="F31" s="111">
        <f>SUM(F32:F33)</f>
        <v>0</v>
      </c>
      <c r="G31" s="111">
        <v>0</v>
      </c>
      <c r="H31" s="112">
        <v>52990</v>
      </c>
      <c r="I31" s="112">
        <v>2500</v>
      </c>
      <c r="J31" s="113">
        <v>262</v>
      </c>
    </row>
    <row r="32" spans="1:10" s="29" customFormat="1" ht="45.75" customHeight="1">
      <c r="A32" s="9" t="s">
        <v>7</v>
      </c>
      <c r="B32" s="7">
        <v>412000</v>
      </c>
      <c r="C32" s="59" t="s">
        <v>135</v>
      </c>
      <c r="D32" s="114">
        <f t="shared" si="4"/>
        <v>9978</v>
      </c>
      <c r="E32" s="115">
        <f aca="true" t="shared" si="6" ref="E32:J32">SUM(E33:E35)</f>
        <v>0</v>
      </c>
      <c r="F32" s="115">
        <f t="shared" si="6"/>
        <v>0</v>
      </c>
      <c r="G32" s="115"/>
      <c r="H32" s="115">
        <f t="shared" si="6"/>
        <v>9484</v>
      </c>
      <c r="I32" s="115">
        <f t="shared" si="6"/>
        <v>448</v>
      </c>
      <c r="J32" s="116">
        <f t="shared" si="6"/>
        <v>46</v>
      </c>
    </row>
    <row r="33" spans="1:10" ht="22.5" customHeight="1">
      <c r="A33" s="38" t="s">
        <v>67</v>
      </c>
      <c r="B33" s="3">
        <v>412100</v>
      </c>
      <c r="C33" s="60" t="s">
        <v>59</v>
      </c>
      <c r="D33" s="117">
        <f t="shared" si="4"/>
        <v>6690</v>
      </c>
      <c r="E33" s="97"/>
      <c r="F33" s="78"/>
      <c r="G33" s="118"/>
      <c r="H33" s="118">
        <v>6359</v>
      </c>
      <c r="I33" s="118">
        <v>300</v>
      </c>
      <c r="J33" s="119">
        <v>31</v>
      </c>
    </row>
    <row r="34" spans="1:10" ht="22.5" customHeight="1">
      <c r="A34" s="38" t="s">
        <v>99</v>
      </c>
      <c r="B34" s="3">
        <v>412200</v>
      </c>
      <c r="C34" s="60" t="s">
        <v>60</v>
      </c>
      <c r="D34" s="117">
        <f t="shared" si="4"/>
        <v>2870</v>
      </c>
      <c r="E34" s="97"/>
      <c r="F34" s="78"/>
      <c r="G34" s="118"/>
      <c r="H34" s="118">
        <v>2728</v>
      </c>
      <c r="I34" s="118">
        <v>129</v>
      </c>
      <c r="J34" s="119">
        <v>13</v>
      </c>
    </row>
    <row r="35" spans="1:10" ht="22.5" customHeight="1" thickBot="1">
      <c r="A35" s="8" t="s">
        <v>100</v>
      </c>
      <c r="B35" s="6">
        <v>412300</v>
      </c>
      <c r="C35" s="61" t="s">
        <v>61</v>
      </c>
      <c r="D35" s="120">
        <f t="shared" si="4"/>
        <v>418</v>
      </c>
      <c r="E35" s="98"/>
      <c r="F35" s="121"/>
      <c r="G35" s="122"/>
      <c r="H35" s="122">
        <v>397</v>
      </c>
      <c r="I35" s="122">
        <v>19</v>
      </c>
      <c r="J35" s="123">
        <v>2</v>
      </c>
    </row>
    <row r="36" spans="1:10" s="29" customFormat="1" ht="22.5" customHeight="1">
      <c r="A36" s="9" t="s">
        <v>0</v>
      </c>
      <c r="B36" s="7">
        <v>413000</v>
      </c>
      <c r="C36" s="59" t="s">
        <v>133</v>
      </c>
      <c r="D36" s="114">
        <f t="shared" si="4"/>
        <v>150</v>
      </c>
      <c r="E36" s="124">
        <f>E37</f>
        <v>0</v>
      </c>
      <c r="F36" s="124">
        <f>F37</f>
        <v>0</v>
      </c>
      <c r="G36" s="124">
        <f>G37</f>
        <v>0</v>
      </c>
      <c r="H36" s="124">
        <f>H37</f>
        <v>0</v>
      </c>
      <c r="I36" s="124">
        <f>I37</f>
        <v>150</v>
      </c>
      <c r="J36" s="116">
        <f>SUM(J37)</f>
        <v>0</v>
      </c>
    </row>
    <row r="37" spans="1:10" ht="22.5" customHeight="1" thickBot="1">
      <c r="A37" s="8" t="s">
        <v>68</v>
      </c>
      <c r="B37" s="6">
        <v>413142</v>
      </c>
      <c r="C37" s="61" t="s">
        <v>63</v>
      </c>
      <c r="D37" s="120">
        <f t="shared" si="4"/>
        <v>150</v>
      </c>
      <c r="E37" s="98"/>
      <c r="F37" s="121"/>
      <c r="G37" s="122"/>
      <c r="H37" s="122"/>
      <c r="I37" s="122">
        <v>150</v>
      </c>
      <c r="J37" s="123"/>
    </row>
    <row r="38" spans="1:10" s="29" customFormat="1" ht="22.5" customHeight="1">
      <c r="A38" s="9" t="s">
        <v>69</v>
      </c>
      <c r="B38" s="7">
        <v>414000</v>
      </c>
      <c r="C38" s="59" t="s">
        <v>134</v>
      </c>
      <c r="D38" s="114">
        <f t="shared" si="4"/>
        <v>0</v>
      </c>
      <c r="E38" s="115">
        <f>SUM(E39:E40)</f>
        <v>0</v>
      </c>
      <c r="F38" s="115">
        <f>SUM(F39:F40)</f>
        <v>0</v>
      </c>
      <c r="G38" s="124">
        <f>G39</f>
        <v>0</v>
      </c>
      <c r="H38" s="124">
        <f>H39</f>
        <v>0</v>
      </c>
      <c r="I38" s="124">
        <f>I39</f>
        <v>0</v>
      </c>
      <c r="J38" s="116">
        <f>SUM(J39)</f>
        <v>0</v>
      </c>
    </row>
    <row r="39" spans="1:10" ht="22.5" customHeight="1" thickBot="1">
      <c r="A39" s="8" t="s">
        <v>70</v>
      </c>
      <c r="B39" s="6">
        <v>414300</v>
      </c>
      <c r="C39" s="61" t="s">
        <v>64</v>
      </c>
      <c r="D39" s="120">
        <f t="shared" si="4"/>
        <v>0</v>
      </c>
      <c r="E39" s="98"/>
      <c r="F39" s="121"/>
      <c r="G39" s="122">
        <v>0</v>
      </c>
      <c r="H39" s="122">
        <v>0</v>
      </c>
      <c r="I39" s="122">
        <v>0</v>
      </c>
      <c r="J39" s="123"/>
    </row>
    <row r="40" spans="1:10" s="29" customFormat="1" ht="22.5" customHeight="1">
      <c r="A40" s="9" t="s">
        <v>71</v>
      </c>
      <c r="B40" s="7">
        <v>415000</v>
      </c>
      <c r="C40" s="59" t="s">
        <v>132</v>
      </c>
      <c r="D40" s="114">
        <f t="shared" si="4"/>
        <v>4060</v>
      </c>
      <c r="E40" s="115">
        <f>SUM(E41:E42)</f>
        <v>0</v>
      </c>
      <c r="F40" s="115">
        <f>SUM(F41:F42)</f>
        <v>0</v>
      </c>
      <c r="G40" s="124">
        <f>G41</f>
        <v>0</v>
      </c>
      <c r="H40" s="124">
        <f>H41</f>
        <v>3660</v>
      </c>
      <c r="I40" s="124">
        <f>I41</f>
        <v>400</v>
      </c>
      <c r="J40" s="116">
        <f>SUM(J41)</f>
        <v>0</v>
      </c>
    </row>
    <row r="41" spans="1:10" ht="22.5" customHeight="1" thickBot="1">
      <c r="A41" s="8" t="s">
        <v>72</v>
      </c>
      <c r="B41" s="6">
        <v>415112</v>
      </c>
      <c r="C41" s="61" t="s">
        <v>65</v>
      </c>
      <c r="D41" s="120">
        <f t="shared" si="4"/>
        <v>4060</v>
      </c>
      <c r="E41" s="98"/>
      <c r="F41" s="121"/>
      <c r="G41" s="122"/>
      <c r="H41" s="122">
        <v>3660</v>
      </c>
      <c r="I41" s="122">
        <v>400</v>
      </c>
      <c r="J41" s="123"/>
    </row>
    <row r="42" spans="1:10" s="29" customFormat="1" ht="45.75" customHeight="1">
      <c r="A42" s="9" t="s">
        <v>73</v>
      </c>
      <c r="B42" s="7">
        <v>416000</v>
      </c>
      <c r="C42" s="59" t="s">
        <v>139</v>
      </c>
      <c r="D42" s="114">
        <f t="shared" si="4"/>
        <v>900</v>
      </c>
      <c r="E42" s="115">
        <f>SUM(E43:E44)</f>
        <v>0</v>
      </c>
      <c r="F42" s="115">
        <f>SUM(F43:F44)</f>
        <v>0</v>
      </c>
      <c r="G42" s="124">
        <f>G43</f>
        <v>0</v>
      </c>
      <c r="H42" s="124">
        <f>H43</f>
        <v>900</v>
      </c>
      <c r="I42" s="124">
        <f>I43</f>
        <v>0</v>
      </c>
      <c r="J42" s="116">
        <f>SUM(J43)</f>
        <v>0</v>
      </c>
    </row>
    <row r="43" spans="1:10" ht="22.5" customHeight="1" thickBot="1">
      <c r="A43" s="8" t="s">
        <v>74</v>
      </c>
      <c r="B43" s="6">
        <v>416111</v>
      </c>
      <c r="C43" s="61" t="s">
        <v>66</v>
      </c>
      <c r="D43" s="120">
        <f t="shared" si="4"/>
        <v>900</v>
      </c>
      <c r="E43" s="98"/>
      <c r="F43" s="121"/>
      <c r="G43" s="122"/>
      <c r="H43" s="122">
        <v>900</v>
      </c>
      <c r="I43" s="122">
        <v>0</v>
      </c>
      <c r="J43" s="123"/>
    </row>
    <row r="44" spans="1:10" s="29" customFormat="1" ht="19.5" customHeight="1">
      <c r="A44" s="19" t="s">
        <v>75</v>
      </c>
      <c r="B44" s="20">
        <v>421000</v>
      </c>
      <c r="C44" s="62" t="s">
        <v>182</v>
      </c>
      <c r="D44" s="114">
        <f>SUM(E44:J44)</f>
        <v>6384</v>
      </c>
      <c r="E44" s="115">
        <f aca="true" t="shared" si="7" ref="E44:J44">SUM(E45:E58)</f>
        <v>0</v>
      </c>
      <c r="F44" s="115">
        <f t="shared" si="7"/>
        <v>0</v>
      </c>
      <c r="G44" s="115">
        <f t="shared" si="7"/>
        <v>0</v>
      </c>
      <c r="H44" s="115">
        <f>SUM(H45:H58)</f>
        <v>5373</v>
      </c>
      <c r="I44" s="115">
        <f t="shared" si="7"/>
        <v>1011</v>
      </c>
      <c r="J44" s="125">
        <f t="shared" si="7"/>
        <v>0</v>
      </c>
    </row>
    <row r="45" spans="1:10" ht="19.5" customHeight="1">
      <c r="A45" s="16" t="s">
        <v>76</v>
      </c>
      <c r="B45" s="17">
        <v>421111</v>
      </c>
      <c r="C45" s="63" t="s">
        <v>13</v>
      </c>
      <c r="D45" s="117">
        <f t="shared" si="4"/>
        <v>525</v>
      </c>
      <c r="E45" s="97"/>
      <c r="F45" s="126"/>
      <c r="G45" s="78"/>
      <c r="H45" s="78">
        <v>255</v>
      </c>
      <c r="I45" s="78">
        <v>270</v>
      </c>
      <c r="J45" s="127"/>
    </row>
    <row r="46" spans="1:10" ht="19.5" customHeight="1">
      <c r="A46" s="16" t="s">
        <v>77</v>
      </c>
      <c r="B46" s="17">
        <v>421211</v>
      </c>
      <c r="C46" s="63" t="s">
        <v>14</v>
      </c>
      <c r="D46" s="117">
        <f t="shared" si="4"/>
        <v>1443</v>
      </c>
      <c r="E46" s="97"/>
      <c r="F46" s="126"/>
      <c r="G46" s="78"/>
      <c r="H46" s="78">
        <v>1278</v>
      </c>
      <c r="I46" s="78">
        <v>165</v>
      </c>
      <c r="J46" s="127"/>
    </row>
    <row r="47" spans="1:10" ht="19.5" customHeight="1">
      <c r="A47" s="16" t="s">
        <v>78</v>
      </c>
      <c r="B47" s="17">
        <v>421221</v>
      </c>
      <c r="C47" s="63" t="s">
        <v>15</v>
      </c>
      <c r="D47" s="117">
        <f t="shared" si="4"/>
        <v>2270</v>
      </c>
      <c r="E47" s="97"/>
      <c r="F47" s="126"/>
      <c r="G47" s="78"/>
      <c r="H47" s="78">
        <v>2270</v>
      </c>
      <c r="I47" s="78"/>
      <c r="J47" s="127"/>
    </row>
    <row r="48" spans="1:10" ht="19.5" customHeight="1">
      <c r="A48" s="16" t="s">
        <v>79</v>
      </c>
      <c r="B48" s="17">
        <v>421311</v>
      </c>
      <c r="C48" s="63" t="s">
        <v>16</v>
      </c>
      <c r="D48" s="117">
        <f t="shared" si="4"/>
        <v>391</v>
      </c>
      <c r="E48" s="97"/>
      <c r="F48" s="126"/>
      <c r="G48" s="78"/>
      <c r="H48" s="78">
        <v>360</v>
      </c>
      <c r="I48" s="78">
        <v>31</v>
      </c>
      <c r="J48" s="127"/>
    </row>
    <row r="49" spans="1:10" ht="19.5" customHeight="1">
      <c r="A49" s="16" t="s">
        <v>169</v>
      </c>
      <c r="B49" s="17">
        <v>421321</v>
      </c>
      <c r="C49" s="63" t="s">
        <v>177</v>
      </c>
      <c r="D49" s="117">
        <f t="shared" si="4"/>
        <v>20</v>
      </c>
      <c r="E49" s="97"/>
      <c r="F49" s="126"/>
      <c r="G49" s="78"/>
      <c r="H49" s="78">
        <v>20</v>
      </c>
      <c r="I49" s="78"/>
      <c r="J49" s="127"/>
    </row>
    <row r="50" spans="1:10" ht="19.5" customHeight="1">
      <c r="A50" s="16" t="s">
        <v>80</v>
      </c>
      <c r="B50" s="17">
        <v>421324</v>
      </c>
      <c r="C50" s="63" t="s">
        <v>170</v>
      </c>
      <c r="D50" s="117">
        <f t="shared" si="4"/>
        <v>10</v>
      </c>
      <c r="E50" s="97"/>
      <c r="F50" s="126"/>
      <c r="G50" s="78"/>
      <c r="H50" s="78">
        <v>10</v>
      </c>
      <c r="I50" s="78"/>
      <c r="J50" s="127"/>
    </row>
    <row r="51" spans="1:10" ht="19.5" customHeight="1">
      <c r="A51" s="16" t="s">
        <v>81</v>
      </c>
      <c r="B51" s="17">
        <v>421411</v>
      </c>
      <c r="C51" s="63" t="s">
        <v>17</v>
      </c>
      <c r="D51" s="117">
        <f t="shared" si="4"/>
        <v>225</v>
      </c>
      <c r="E51" s="97"/>
      <c r="F51" s="126"/>
      <c r="G51" s="78"/>
      <c r="H51" s="78">
        <v>210</v>
      </c>
      <c r="I51" s="78">
        <v>15</v>
      </c>
      <c r="J51" s="127"/>
    </row>
    <row r="52" spans="1:10" ht="19.5" customHeight="1">
      <c r="A52" s="16" t="s">
        <v>82</v>
      </c>
      <c r="B52" s="17">
        <v>421412</v>
      </c>
      <c r="C52" s="63" t="s">
        <v>18</v>
      </c>
      <c r="D52" s="117">
        <f t="shared" si="4"/>
        <v>100</v>
      </c>
      <c r="E52" s="97"/>
      <c r="F52" s="126"/>
      <c r="G52" s="78"/>
      <c r="H52" s="78">
        <v>100</v>
      </c>
      <c r="I52" s="78"/>
      <c r="J52" s="127"/>
    </row>
    <row r="53" spans="1:10" ht="19.5" customHeight="1">
      <c r="A53" s="16" t="s">
        <v>83</v>
      </c>
      <c r="B53" s="17">
        <v>421414</v>
      </c>
      <c r="C53" s="63" t="s">
        <v>19</v>
      </c>
      <c r="D53" s="117">
        <f t="shared" si="4"/>
        <v>590</v>
      </c>
      <c r="E53" s="97"/>
      <c r="F53" s="126"/>
      <c r="G53" s="78"/>
      <c r="H53" s="78">
        <v>170</v>
      </c>
      <c r="I53" s="78">
        <v>420</v>
      </c>
      <c r="J53" s="127"/>
    </row>
    <row r="54" spans="1:10" ht="19.5" customHeight="1">
      <c r="A54" s="16" t="s">
        <v>101</v>
      </c>
      <c r="B54" s="17">
        <v>421421</v>
      </c>
      <c r="C54" s="63" t="s">
        <v>20</v>
      </c>
      <c r="D54" s="117">
        <f t="shared" si="4"/>
        <v>80</v>
      </c>
      <c r="E54" s="97"/>
      <c r="F54" s="126"/>
      <c r="G54" s="78"/>
      <c r="H54" s="78">
        <v>80</v>
      </c>
      <c r="I54" s="78"/>
      <c r="J54" s="127"/>
    </row>
    <row r="55" spans="1:10" ht="19.5" customHeight="1">
      <c r="A55" s="16" t="s">
        <v>102</v>
      </c>
      <c r="B55" s="17">
        <v>421511</v>
      </c>
      <c r="C55" s="63" t="s">
        <v>21</v>
      </c>
      <c r="D55" s="117">
        <f t="shared" si="4"/>
        <v>400</v>
      </c>
      <c r="E55" s="97"/>
      <c r="F55" s="126"/>
      <c r="G55" s="78"/>
      <c r="H55" s="78">
        <v>350</v>
      </c>
      <c r="I55" s="78">
        <v>50</v>
      </c>
      <c r="J55" s="127"/>
    </row>
    <row r="56" spans="1:10" ht="19.5" customHeight="1">
      <c r="A56" s="16" t="s">
        <v>103</v>
      </c>
      <c r="B56" s="17">
        <v>421512</v>
      </c>
      <c r="C56" s="63" t="s">
        <v>22</v>
      </c>
      <c r="D56" s="117">
        <f t="shared" si="4"/>
        <v>180</v>
      </c>
      <c r="E56" s="97"/>
      <c r="F56" s="126"/>
      <c r="G56" s="78" t="s">
        <v>25</v>
      </c>
      <c r="H56" s="78">
        <v>180</v>
      </c>
      <c r="I56" s="78"/>
      <c r="J56" s="127"/>
    </row>
    <row r="57" spans="1:10" s="30" customFormat="1" ht="19.5" customHeight="1">
      <c r="A57" s="16" t="s">
        <v>104</v>
      </c>
      <c r="B57" s="17">
        <v>421521</v>
      </c>
      <c r="C57" s="63" t="s">
        <v>23</v>
      </c>
      <c r="D57" s="117">
        <f t="shared" si="4"/>
        <v>100</v>
      </c>
      <c r="E57" s="97"/>
      <c r="F57" s="126"/>
      <c r="G57" s="78" t="s">
        <v>25</v>
      </c>
      <c r="H57" s="78">
        <v>90</v>
      </c>
      <c r="I57" s="78">
        <v>10</v>
      </c>
      <c r="J57" s="127"/>
    </row>
    <row r="58" spans="1:10" ht="19.5" customHeight="1" thickBot="1">
      <c r="A58" s="16" t="s">
        <v>178</v>
      </c>
      <c r="B58" s="18">
        <v>421900</v>
      </c>
      <c r="C58" s="64" t="s">
        <v>24</v>
      </c>
      <c r="D58" s="120">
        <f t="shared" si="4"/>
        <v>50</v>
      </c>
      <c r="E58" s="98"/>
      <c r="F58" s="128"/>
      <c r="G58" s="121"/>
      <c r="H58" s="121" t="s">
        <v>25</v>
      </c>
      <c r="I58" s="121">
        <v>50</v>
      </c>
      <c r="J58" s="129"/>
    </row>
    <row r="59" spans="1:10" s="29" customFormat="1" ht="19.5" customHeight="1">
      <c r="A59" s="19" t="s">
        <v>84</v>
      </c>
      <c r="B59" s="20">
        <v>423000</v>
      </c>
      <c r="C59" s="65" t="s">
        <v>131</v>
      </c>
      <c r="D59" s="114">
        <f t="shared" si="4"/>
        <v>2076</v>
      </c>
      <c r="E59" s="115">
        <f aca="true" t="shared" si="8" ref="E59:J59">SUM(E60:E68)</f>
        <v>0</v>
      </c>
      <c r="F59" s="115">
        <f t="shared" si="8"/>
        <v>0</v>
      </c>
      <c r="G59" s="115">
        <f t="shared" si="8"/>
        <v>0</v>
      </c>
      <c r="H59" s="115">
        <f>SUM(H60:H68)</f>
        <v>694</v>
      </c>
      <c r="I59" s="115">
        <f t="shared" si="8"/>
        <v>1382</v>
      </c>
      <c r="J59" s="125">
        <f t="shared" si="8"/>
        <v>0</v>
      </c>
    </row>
    <row r="60" spans="1:10" ht="19.5" customHeight="1">
      <c r="A60" s="16" t="s">
        <v>85</v>
      </c>
      <c r="B60" s="17">
        <v>423211</v>
      </c>
      <c r="C60" s="66" t="s">
        <v>31</v>
      </c>
      <c r="D60" s="117">
        <f t="shared" si="4"/>
        <v>746</v>
      </c>
      <c r="E60" s="97"/>
      <c r="F60" s="130"/>
      <c r="G60" s="78"/>
      <c r="H60" s="78">
        <v>654</v>
      </c>
      <c r="I60" s="78">
        <v>92</v>
      </c>
      <c r="J60" s="127"/>
    </row>
    <row r="61" spans="1:10" ht="19.5" customHeight="1">
      <c r="A61" s="16" t="s">
        <v>86</v>
      </c>
      <c r="B61" s="17">
        <v>423221</v>
      </c>
      <c r="C61" s="66" t="s">
        <v>32</v>
      </c>
      <c r="D61" s="117">
        <f t="shared" si="4"/>
        <v>40</v>
      </c>
      <c r="E61" s="97"/>
      <c r="F61" s="130"/>
      <c r="G61" s="78"/>
      <c r="H61" s="78">
        <v>40</v>
      </c>
      <c r="I61" s="78"/>
      <c r="J61" s="127"/>
    </row>
    <row r="62" spans="1:10" ht="19.5" customHeight="1">
      <c r="A62" s="16" t="s">
        <v>105</v>
      </c>
      <c r="B62" s="17">
        <v>423300</v>
      </c>
      <c r="C62" s="66" t="s">
        <v>26</v>
      </c>
      <c r="D62" s="117">
        <f t="shared" si="4"/>
        <v>30</v>
      </c>
      <c r="E62" s="97"/>
      <c r="F62" s="130"/>
      <c r="G62" s="78"/>
      <c r="H62" s="78"/>
      <c r="I62" s="78">
        <v>30</v>
      </c>
      <c r="J62" s="127"/>
    </row>
    <row r="63" spans="1:10" ht="19.5" customHeight="1">
      <c r="A63" s="16" t="s">
        <v>106</v>
      </c>
      <c r="B63" s="17">
        <v>423430</v>
      </c>
      <c r="C63" s="66" t="s">
        <v>27</v>
      </c>
      <c r="D63" s="117">
        <f t="shared" si="4"/>
        <v>30</v>
      </c>
      <c r="E63" s="97"/>
      <c r="F63" s="130"/>
      <c r="G63" s="78"/>
      <c r="H63" s="78"/>
      <c r="I63" s="78">
        <v>30</v>
      </c>
      <c r="J63" s="127"/>
    </row>
    <row r="64" spans="1:10" ht="19.5" customHeight="1">
      <c r="A64" s="16" t="s">
        <v>107</v>
      </c>
      <c r="B64" s="17">
        <v>423520</v>
      </c>
      <c r="C64" s="66" t="s">
        <v>143</v>
      </c>
      <c r="D64" s="117">
        <f t="shared" si="4"/>
        <v>250</v>
      </c>
      <c r="E64" s="97"/>
      <c r="F64" s="130"/>
      <c r="G64" s="78"/>
      <c r="H64" s="78"/>
      <c r="I64" s="78">
        <v>250</v>
      </c>
      <c r="J64" s="127"/>
    </row>
    <row r="65" spans="1:10" ht="19.5" customHeight="1">
      <c r="A65" s="16" t="s">
        <v>108</v>
      </c>
      <c r="B65" s="17">
        <v>423590</v>
      </c>
      <c r="C65" s="66" t="s">
        <v>153</v>
      </c>
      <c r="D65" s="117">
        <f t="shared" si="4"/>
        <v>400</v>
      </c>
      <c r="E65" s="97"/>
      <c r="F65" s="130"/>
      <c r="G65" s="78"/>
      <c r="H65" s="78"/>
      <c r="I65" s="78">
        <v>400</v>
      </c>
      <c r="J65" s="127"/>
    </row>
    <row r="66" spans="1:10" ht="19.5" customHeight="1">
      <c r="A66" s="16" t="s">
        <v>154</v>
      </c>
      <c r="B66" s="17">
        <v>423711</v>
      </c>
      <c r="C66" s="66" t="s">
        <v>28</v>
      </c>
      <c r="D66" s="117">
        <f t="shared" si="4"/>
        <v>60</v>
      </c>
      <c r="E66" s="97"/>
      <c r="F66" s="130"/>
      <c r="G66" s="78"/>
      <c r="H66" s="78"/>
      <c r="I66" s="78">
        <v>60</v>
      </c>
      <c r="J66" s="127"/>
    </row>
    <row r="67" spans="1:10" ht="19.5" customHeight="1">
      <c r="A67" s="16" t="s">
        <v>109</v>
      </c>
      <c r="B67" s="17">
        <v>423712</v>
      </c>
      <c r="C67" s="66" t="s">
        <v>29</v>
      </c>
      <c r="D67" s="117">
        <f t="shared" si="4"/>
        <v>20</v>
      </c>
      <c r="E67" s="97"/>
      <c r="F67" s="130"/>
      <c r="G67" s="78"/>
      <c r="H67" s="78"/>
      <c r="I67" s="78">
        <v>20</v>
      </c>
      <c r="J67" s="127"/>
    </row>
    <row r="68" spans="1:10" ht="19.5" customHeight="1" thickBot="1">
      <c r="A68" s="16" t="s">
        <v>110</v>
      </c>
      <c r="B68" s="18">
        <v>423911</v>
      </c>
      <c r="C68" s="67" t="s">
        <v>30</v>
      </c>
      <c r="D68" s="120">
        <f t="shared" si="4"/>
        <v>500</v>
      </c>
      <c r="E68" s="98"/>
      <c r="F68" s="131"/>
      <c r="G68" s="121"/>
      <c r="H68" s="121"/>
      <c r="I68" s="121">
        <v>500</v>
      </c>
      <c r="J68" s="129"/>
    </row>
    <row r="69" spans="1:10" s="29" customFormat="1" ht="19.5" customHeight="1">
      <c r="A69" s="19" t="s">
        <v>87</v>
      </c>
      <c r="B69" s="20">
        <v>424000</v>
      </c>
      <c r="C69" s="65" t="s">
        <v>184</v>
      </c>
      <c r="D69" s="114">
        <f t="shared" si="4"/>
        <v>5295</v>
      </c>
      <c r="E69" s="115">
        <f aca="true" t="shared" si="9" ref="E69:J69">SUM(E70:E72)</f>
        <v>0</v>
      </c>
      <c r="F69" s="115">
        <f t="shared" si="9"/>
        <v>0</v>
      </c>
      <c r="G69" s="115">
        <f t="shared" si="9"/>
        <v>5200</v>
      </c>
      <c r="H69" s="115">
        <f>SUM(H70:H72)</f>
        <v>25</v>
      </c>
      <c r="I69" s="115">
        <f t="shared" si="9"/>
        <v>70</v>
      </c>
      <c r="J69" s="125">
        <f t="shared" si="9"/>
        <v>0</v>
      </c>
    </row>
    <row r="70" spans="1:10" ht="19.5" customHeight="1">
      <c r="A70" s="16" t="s">
        <v>88</v>
      </c>
      <c r="B70" s="17">
        <v>424300</v>
      </c>
      <c r="C70" s="66" t="s">
        <v>33</v>
      </c>
      <c r="D70" s="117">
        <f t="shared" si="4"/>
        <v>5055</v>
      </c>
      <c r="E70" s="97"/>
      <c r="F70" s="130"/>
      <c r="G70" s="78">
        <v>5000</v>
      </c>
      <c r="H70" s="78">
        <v>25</v>
      </c>
      <c r="I70" s="78">
        <v>30</v>
      </c>
      <c r="J70" s="127"/>
    </row>
    <row r="71" spans="1:10" ht="19.5" customHeight="1">
      <c r="A71" s="16" t="s">
        <v>89</v>
      </c>
      <c r="B71" s="172">
        <v>424600</v>
      </c>
      <c r="C71" s="173" t="s">
        <v>174</v>
      </c>
      <c r="D71" s="144">
        <f>SUM(E71:J71)</f>
        <v>0</v>
      </c>
      <c r="E71" s="138"/>
      <c r="F71" s="139"/>
      <c r="G71" s="164"/>
      <c r="H71" s="164"/>
      <c r="I71" s="164"/>
      <c r="J71" s="165"/>
    </row>
    <row r="72" spans="1:10" ht="19.5" customHeight="1" thickBot="1">
      <c r="A72" s="195" t="s">
        <v>183</v>
      </c>
      <c r="B72" s="18">
        <v>424900</v>
      </c>
      <c r="C72" s="67" t="s">
        <v>34</v>
      </c>
      <c r="D72" s="120">
        <f aca="true" t="shared" si="10" ref="D72:D97">SUM(E72:J72)</f>
        <v>240</v>
      </c>
      <c r="E72" s="98"/>
      <c r="F72" s="131"/>
      <c r="G72" s="121">
        <v>200</v>
      </c>
      <c r="H72" s="121"/>
      <c r="I72" s="121">
        <v>40</v>
      </c>
      <c r="J72" s="129"/>
    </row>
    <row r="73" spans="1:10" s="29" customFormat="1" ht="39.75" customHeight="1">
      <c r="A73" s="19" t="s">
        <v>90</v>
      </c>
      <c r="B73" s="20">
        <v>425000</v>
      </c>
      <c r="C73" s="65" t="s">
        <v>130</v>
      </c>
      <c r="D73" s="114">
        <f t="shared" si="10"/>
        <v>2923</v>
      </c>
      <c r="E73" s="115">
        <f aca="true" t="shared" si="11" ref="E73:J73">E74+E79</f>
        <v>0</v>
      </c>
      <c r="F73" s="115">
        <f t="shared" si="11"/>
        <v>0</v>
      </c>
      <c r="G73" s="115">
        <f t="shared" si="11"/>
        <v>1530</v>
      </c>
      <c r="H73" s="115">
        <f>H74+H79</f>
        <v>1353</v>
      </c>
      <c r="I73" s="115">
        <f t="shared" si="11"/>
        <v>40</v>
      </c>
      <c r="J73" s="125">
        <f t="shared" si="11"/>
        <v>0</v>
      </c>
    </row>
    <row r="74" spans="1:10" s="29" customFormat="1" ht="39" customHeight="1">
      <c r="A74" s="14" t="s">
        <v>91</v>
      </c>
      <c r="B74" s="15">
        <v>425100</v>
      </c>
      <c r="C74" s="68" t="s">
        <v>156</v>
      </c>
      <c r="D74" s="117">
        <f t="shared" si="10"/>
        <v>1640</v>
      </c>
      <c r="E74" s="97"/>
      <c r="F74" s="132">
        <f>SUM(F75:F78)</f>
        <v>0</v>
      </c>
      <c r="G74" s="133">
        <f>SUM(G75:G78)</f>
        <v>1530</v>
      </c>
      <c r="H74" s="133">
        <f>SUM(H75:H78)</f>
        <v>110</v>
      </c>
      <c r="I74" s="133">
        <f>SUM(I75:I78)</f>
        <v>0</v>
      </c>
      <c r="J74" s="134">
        <f>SUM(J75:J78)</f>
        <v>0</v>
      </c>
    </row>
    <row r="75" spans="1:10" ht="19.5" customHeight="1">
      <c r="A75" s="21" t="s">
        <v>111</v>
      </c>
      <c r="B75" s="17">
        <v>425111</v>
      </c>
      <c r="C75" s="66" t="s">
        <v>196</v>
      </c>
      <c r="D75" s="117">
        <f t="shared" si="10"/>
        <v>500</v>
      </c>
      <c r="E75" s="97"/>
      <c r="F75" s="130"/>
      <c r="G75" s="78">
        <v>500</v>
      </c>
      <c r="H75" s="78"/>
      <c r="I75" s="78"/>
      <c r="J75" s="127"/>
    </row>
    <row r="76" spans="1:10" ht="19.5" customHeight="1">
      <c r="A76" s="21" t="s">
        <v>112</v>
      </c>
      <c r="B76" s="17">
        <v>425113</v>
      </c>
      <c r="C76" s="66" t="s">
        <v>197</v>
      </c>
      <c r="D76" s="117">
        <f t="shared" si="10"/>
        <v>500</v>
      </c>
      <c r="E76" s="97"/>
      <c r="F76" s="130"/>
      <c r="G76" s="78">
        <v>500</v>
      </c>
      <c r="H76" s="78"/>
      <c r="I76" s="78"/>
      <c r="J76" s="127"/>
    </row>
    <row r="77" spans="1:10" ht="19.5" customHeight="1">
      <c r="A77" s="21" t="s">
        <v>155</v>
      </c>
      <c r="B77" s="17">
        <v>425115</v>
      </c>
      <c r="C77" s="63" t="s">
        <v>198</v>
      </c>
      <c r="D77" s="117">
        <f t="shared" si="10"/>
        <v>280</v>
      </c>
      <c r="E77" s="97"/>
      <c r="F77" s="126"/>
      <c r="G77" s="78">
        <v>230</v>
      </c>
      <c r="H77" s="78">
        <v>50</v>
      </c>
      <c r="I77" s="78"/>
      <c r="J77" s="127"/>
    </row>
    <row r="78" spans="1:10" ht="19.5" customHeight="1">
      <c r="A78" s="21" t="s">
        <v>113</v>
      </c>
      <c r="B78" s="17">
        <v>425117</v>
      </c>
      <c r="C78" s="63" t="s">
        <v>195</v>
      </c>
      <c r="D78" s="117">
        <f t="shared" si="10"/>
        <v>360</v>
      </c>
      <c r="E78" s="97"/>
      <c r="F78" s="126"/>
      <c r="G78" s="78">
        <v>300</v>
      </c>
      <c r="H78" s="78">
        <v>60</v>
      </c>
      <c r="I78" s="78"/>
      <c r="J78" s="127"/>
    </row>
    <row r="79" spans="1:10" s="29" customFormat="1" ht="39" customHeight="1">
      <c r="A79" s="32" t="s">
        <v>92</v>
      </c>
      <c r="B79" s="31">
        <v>425200</v>
      </c>
      <c r="C79" s="69" t="s">
        <v>187</v>
      </c>
      <c r="D79" s="135">
        <f>SUM(E79:J79)</f>
        <v>1283</v>
      </c>
      <c r="E79" s="132">
        <f aca="true" t="shared" si="12" ref="E79:J79">SUM(E80:E86)</f>
        <v>0</v>
      </c>
      <c r="F79" s="132">
        <f t="shared" si="12"/>
        <v>0</v>
      </c>
      <c r="G79" s="132">
        <f t="shared" si="12"/>
        <v>0</v>
      </c>
      <c r="H79" s="132">
        <f>SUM(H80:H86)</f>
        <v>1243</v>
      </c>
      <c r="I79" s="132">
        <f t="shared" si="12"/>
        <v>40</v>
      </c>
      <c r="J79" s="136">
        <f t="shared" si="12"/>
        <v>0</v>
      </c>
    </row>
    <row r="80" spans="1:10" ht="19.5" customHeight="1">
      <c r="A80" s="21" t="s">
        <v>114</v>
      </c>
      <c r="B80" s="17">
        <v>425211</v>
      </c>
      <c r="C80" s="63" t="s">
        <v>35</v>
      </c>
      <c r="D80" s="117">
        <f t="shared" si="10"/>
        <v>300</v>
      </c>
      <c r="E80" s="97"/>
      <c r="F80" s="126"/>
      <c r="G80" s="78"/>
      <c r="H80" s="78">
        <v>300</v>
      </c>
      <c r="I80" s="78"/>
      <c r="J80" s="127"/>
    </row>
    <row r="81" spans="1:10" ht="19.5" customHeight="1">
      <c r="A81" s="21" t="s">
        <v>115</v>
      </c>
      <c r="B81" s="17">
        <v>425212</v>
      </c>
      <c r="C81" s="63" t="s">
        <v>36</v>
      </c>
      <c r="D81" s="117">
        <f t="shared" si="10"/>
        <v>120</v>
      </c>
      <c r="E81" s="97"/>
      <c r="F81" s="126"/>
      <c r="G81" s="78"/>
      <c r="H81" s="78">
        <v>120</v>
      </c>
      <c r="I81" s="78"/>
      <c r="J81" s="127"/>
    </row>
    <row r="82" spans="1:10" ht="19.5" customHeight="1">
      <c r="A82" s="21" t="s">
        <v>116</v>
      </c>
      <c r="B82" s="17">
        <v>425222</v>
      </c>
      <c r="C82" s="63" t="s">
        <v>37</v>
      </c>
      <c r="D82" s="117">
        <f t="shared" si="10"/>
        <v>105</v>
      </c>
      <c r="E82" s="97"/>
      <c r="F82" s="126"/>
      <c r="G82" s="78"/>
      <c r="H82" s="78">
        <v>85</v>
      </c>
      <c r="I82" s="78">
        <v>20</v>
      </c>
      <c r="J82" s="127"/>
    </row>
    <row r="83" spans="1:10" ht="19.5" customHeight="1">
      <c r="A83" s="21" t="s">
        <v>117</v>
      </c>
      <c r="B83" s="17">
        <v>425223</v>
      </c>
      <c r="C83" s="63" t="s">
        <v>38</v>
      </c>
      <c r="D83" s="117">
        <f t="shared" si="10"/>
        <v>105</v>
      </c>
      <c r="E83" s="97"/>
      <c r="F83" s="126"/>
      <c r="G83" s="78"/>
      <c r="H83" s="78">
        <v>105</v>
      </c>
      <c r="I83" s="78"/>
      <c r="J83" s="127"/>
    </row>
    <row r="84" spans="1:10" ht="19.5" customHeight="1">
      <c r="A84" s="21" t="s">
        <v>118</v>
      </c>
      <c r="B84" s="172">
        <v>425225</v>
      </c>
      <c r="C84" s="186" t="s">
        <v>173</v>
      </c>
      <c r="D84" s="144">
        <f t="shared" si="10"/>
        <v>50</v>
      </c>
      <c r="E84" s="138"/>
      <c r="F84" s="187"/>
      <c r="G84" s="164"/>
      <c r="H84" s="164">
        <v>50</v>
      </c>
      <c r="I84" s="164"/>
      <c r="J84" s="165"/>
    </row>
    <row r="85" spans="1:10" ht="19.5" customHeight="1">
      <c r="A85" s="21" t="s">
        <v>185</v>
      </c>
      <c r="B85" s="172">
        <v>425226</v>
      </c>
      <c r="C85" s="186" t="s">
        <v>179</v>
      </c>
      <c r="D85" s="144">
        <f t="shared" si="10"/>
        <v>50</v>
      </c>
      <c r="E85" s="138"/>
      <c r="F85" s="187"/>
      <c r="G85" s="164"/>
      <c r="H85" s="164">
        <v>30</v>
      </c>
      <c r="I85" s="164">
        <v>20</v>
      </c>
      <c r="J85" s="165"/>
    </row>
    <row r="86" spans="1:10" ht="20.25" customHeight="1" thickBot="1">
      <c r="A86" s="45" t="s">
        <v>186</v>
      </c>
      <c r="B86" s="18">
        <v>425250</v>
      </c>
      <c r="C86" s="67" t="s">
        <v>39</v>
      </c>
      <c r="D86" s="120">
        <f t="shared" si="10"/>
        <v>553</v>
      </c>
      <c r="E86" s="98"/>
      <c r="F86" s="131"/>
      <c r="G86" s="137"/>
      <c r="H86" s="121">
        <v>553</v>
      </c>
      <c r="I86" s="121"/>
      <c r="J86" s="129"/>
    </row>
    <row r="87" spans="1:10" s="29" customFormat="1" ht="39.75" customHeight="1">
      <c r="A87" s="22" t="s">
        <v>93</v>
      </c>
      <c r="B87" s="20">
        <v>426000</v>
      </c>
      <c r="C87" s="65" t="s">
        <v>161</v>
      </c>
      <c r="D87" s="114">
        <f t="shared" si="10"/>
        <v>49288</v>
      </c>
      <c r="E87" s="115">
        <f>SUM(E88:E90)</f>
        <v>0</v>
      </c>
      <c r="F87" s="115">
        <f>SUM(F88:F90)</f>
        <v>0</v>
      </c>
      <c r="G87" s="115">
        <f>SUM(G88:G93)+G101+G102</f>
        <v>0</v>
      </c>
      <c r="H87" s="115">
        <f>SUM(H88:H92)+H93+H101+H102</f>
        <v>46286</v>
      </c>
      <c r="I87" s="115">
        <f>SUM(I88:I92)+I93+I101+I102</f>
        <v>2810</v>
      </c>
      <c r="J87" s="125">
        <f>SUM(J88:J92)+J93+J101+J102</f>
        <v>192</v>
      </c>
    </row>
    <row r="88" spans="1:10" ht="19.5" customHeight="1">
      <c r="A88" s="21" t="s">
        <v>94</v>
      </c>
      <c r="B88" s="17">
        <v>426111</v>
      </c>
      <c r="C88" s="66" t="s">
        <v>40</v>
      </c>
      <c r="D88" s="117">
        <f t="shared" si="10"/>
        <v>598</v>
      </c>
      <c r="E88" s="97"/>
      <c r="F88" s="130"/>
      <c r="G88" s="78"/>
      <c r="H88" s="78">
        <v>538</v>
      </c>
      <c r="I88" s="78">
        <v>60</v>
      </c>
      <c r="J88" s="127"/>
    </row>
    <row r="89" spans="1:10" ht="19.5" customHeight="1">
      <c r="A89" s="21" t="s">
        <v>95</v>
      </c>
      <c r="B89" s="17">
        <v>426123</v>
      </c>
      <c r="C89" s="66" t="s">
        <v>158</v>
      </c>
      <c r="D89" s="117">
        <f t="shared" si="10"/>
        <v>300</v>
      </c>
      <c r="E89" s="97"/>
      <c r="F89" s="130"/>
      <c r="G89" s="78"/>
      <c r="H89" s="78">
        <v>300</v>
      </c>
      <c r="I89" s="78"/>
      <c r="J89" s="127"/>
    </row>
    <row r="90" spans="1:10" ht="19.5" customHeight="1">
      <c r="A90" s="21" t="s">
        <v>119</v>
      </c>
      <c r="B90" s="17">
        <v>426311</v>
      </c>
      <c r="C90" s="66" t="s">
        <v>41</v>
      </c>
      <c r="D90" s="117">
        <f t="shared" si="10"/>
        <v>132</v>
      </c>
      <c r="E90" s="97"/>
      <c r="F90" s="130"/>
      <c r="G90" s="78"/>
      <c r="H90" s="78">
        <v>0</v>
      </c>
      <c r="I90" s="78">
        <v>40</v>
      </c>
      <c r="J90" s="127">
        <v>92</v>
      </c>
    </row>
    <row r="91" spans="1:11" ht="19.5" customHeight="1">
      <c r="A91" s="21" t="s">
        <v>120</v>
      </c>
      <c r="B91" s="17">
        <v>426410</v>
      </c>
      <c r="C91" s="66" t="s">
        <v>42</v>
      </c>
      <c r="D91" s="117">
        <f t="shared" si="10"/>
        <v>2160</v>
      </c>
      <c r="E91" s="97"/>
      <c r="F91" s="130"/>
      <c r="G91" s="78"/>
      <c r="H91" s="78">
        <v>2160</v>
      </c>
      <c r="I91" s="78"/>
      <c r="J91" s="127"/>
      <c r="K91" s="43"/>
    </row>
    <row r="92" spans="1:10" ht="19.5" customHeight="1">
      <c r="A92" s="21" t="s">
        <v>157</v>
      </c>
      <c r="B92" s="17">
        <v>426491</v>
      </c>
      <c r="C92" s="66" t="s">
        <v>43</v>
      </c>
      <c r="D92" s="117">
        <f t="shared" si="10"/>
        <v>150</v>
      </c>
      <c r="E92" s="138"/>
      <c r="F92" s="139"/>
      <c r="G92" s="78"/>
      <c r="H92" s="78">
        <v>150</v>
      </c>
      <c r="I92" s="78"/>
      <c r="J92" s="127"/>
    </row>
    <row r="93" spans="1:10" s="29" customFormat="1" ht="19.5" customHeight="1">
      <c r="A93" s="32" t="s">
        <v>121</v>
      </c>
      <c r="B93" s="31">
        <v>426700</v>
      </c>
      <c r="C93" s="70" t="s">
        <v>160</v>
      </c>
      <c r="D93" s="117">
        <f t="shared" si="10"/>
        <v>45338</v>
      </c>
      <c r="E93" s="132">
        <f>SUM(E94:E95)</f>
        <v>0</v>
      </c>
      <c r="F93" s="132">
        <f>SUM(F94:F95)</f>
        <v>0</v>
      </c>
      <c r="G93" s="132">
        <f>SUM(G94:G100)</f>
        <v>0</v>
      </c>
      <c r="H93" s="132">
        <f>SUM(H94:H100)</f>
        <v>42618</v>
      </c>
      <c r="I93" s="132">
        <f>SUM(I94:I100)</f>
        <v>2620</v>
      </c>
      <c r="J93" s="136">
        <f>SUM(J94:J100)</f>
        <v>100</v>
      </c>
    </row>
    <row r="94" spans="1:10" ht="19.5" customHeight="1">
      <c r="A94" s="23" t="s">
        <v>122</v>
      </c>
      <c r="B94" s="17">
        <v>426711</v>
      </c>
      <c r="C94" s="66" t="s">
        <v>44</v>
      </c>
      <c r="D94" s="117">
        <f t="shared" si="10"/>
        <v>1005</v>
      </c>
      <c r="E94" s="97"/>
      <c r="F94" s="130"/>
      <c r="G94" s="78"/>
      <c r="H94" s="78">
        <v>1005</v>
      </c>
      <c r="I94" s="78"/>
      <c r="J94" s="127"/>
    </row>
    <row r="95" spans="1:10" ht="19.5" customHeight="1">
      <c r="A95" s="23" t="s">
        <v>123</v>
      </c>
      <c r="B95" s="17">
        <v>426721</v>
      </c>
      <c r="C95" s="66" t="s">
        <v>45</v>
      </c>
      <c r="D95" s="117">
        <f t="shared" si="10"/>
        <v>2006</v>
      </c>
      <c r="E95" s="97"/>
      <c r="F95" s="130"/>
      <c r="G95" s="78"/>
      <c r="H95" s="78">
        <v>2006</v>
      </c>
      <c r="I95" s="78"/>
      <c r="J95" s="127"/>
    </row>
    <row r="96" spans="1:10" ht="19.5" customHeight="1">
      <c r="A96" s="23" t="s">
        <v>124</v>
      </c>
      <c r="B96" s="17">
        <v>426731</v>
      </c>
      <c r="C96" s="66" t="s">
        <v>151</v>
      </c>
      <c r="D96" s="117">
        <f t="shared" si="10"/>
        <v>3163</v>
      </c>
      <c r="E96" s="97"/>
      <c r="F96" s="130"/>
      <c r="G96" s="78"/>
      <c r="H96" s="78">
        <v>3013</v>
      </c>
      <c r="I96" s="78">
        <v>50</v>
      </c>
      <c r="J96" s="127">
        <v>100</v>
      </c>
    </row>
    <row r="97" spans="1:10" ht="19.5" customHeight="1">
      <c r="A97" s="23" t="s">
        <v>125</v>
      </c>
      <c r="B97" s="17">
        <v>426751</v>
      </c>
      <c r="C97" s="66" t="s">
        <v>152</v>
      </c>
      <c r="D97" s="117">
        <f t="shared" si="10"/>
        <v>38014</v>
      </c>
      <c r="E97" s="97"/>
      <c r="F97" s="130"/>
      <c r="G97" s="78"/>
      <c r="H97" s="78">
        <v>35744</v>
      </c>
      <c r="I97" s="78">
        <v>2270</v>
      </c>
      <c r="J97" s="127"/>
    </row>
    <row r="98" spans="1:10" ht="19.5" customHeight="1">
      <c r="A98" s="23" t="s">
        <v>126</v>
      </c>
      <c r="B98" s="17">
        <v>426771</v>
      </c>
      <c r="C98" s="66" t="s">
        <v>46</v>
      </c>
      <c r="D98" s="117">
        <f aca="true" t="shared" si="13" ref="D98:D116">SUM(E98:J98)</f>
        <v>300</v>
      </c>
      <c r="E98" s="97"/>
      <c r="F98" s="130"/>
      <c r="G98" s="78"/>
      <c r="H98" s="78">
        <v>300</v>
      </c>
      <c r="I98" s="78"/>
      <c r="J98" s="127"/>
    </row>
    <row r="99" spans="1:10" ht="19.5" customHeight="1">
      <c r="A99" s="23" t="s">
        <v>138</v>
      </c>
      <c r="B99" s="17">
        <v>426781</v>
      </c>
      <c r="C99" s="66" t="s">
        <v>47</v>
      </c>
      <c r="D99" s="117">
        <f t="shared" si="13"/>
        <v>800</v>
      </c>
      <c r="E99" s="97"/>
      <c r="F99" s="130"/>
      <c r="G99" s="78"/>
      <c r="H99" s="78">
        <v>500</v>
      </c>
      <c r="I99" s="78">
        <v>300</v>
      </c>
      <c r="J99" s="127"/>
    </row>
    <row r="100" spans="1:10" ht="19.5" customHeight="1">
      <c r="A100" s="23" t="s">
        <v>159</v>
      </c>
      <c r="B100" s="17">
        <v>426791</v>
      </c>
      <c r="C100" s="66" t="s">
        <v>137</v>
      </c>
      <c r="D100" s="117">
        <f t="shared" si="13"/>
        <v>50</v>
      </c>
      <c r="E100" s="97"/>
      <c r="F100" s="130"/>
      <c r="G100" s="78"/>
      <c r="H100" s="78">
        <v>50</v>
      </c>
      <c r="I100" s="78"/>
      <c r="J100" s="127"/>
    </row>
    <row r="101" spans="1:11" ht="19.5" customHeight="1">
      <c r="A101" s="21" t="s">
        <v>127</v>
      </c>
      <c r="B101" s="17">
        <v>426800</v>
      </c>
      <c r="C101" s="66" t="s">
        <v>48</v>
      </c>
      <c r="D101" s="117">
        <f t="shared" si="13"/>
        <v>430</v>
      </c>
      <c r="E101" s="97"/>
      <c r="F101" s="130"/>
      <c r="G101" s="78"/>
      <c r="H101" s="78">
        <v>380</v>
      </c>
      <c r="I101" s="78">
        <v>50</v>
      </c>
      <c r="J101" s="127"/>
      <c r="K101" s="43"/>
    </row>
    <row r="102" spans="1:10" ht="19.5" customHeight="1" thickBot="1">
      <c r="A102" s="45" t="s">
        <v>128</v>
      </c>
      <c r="B102" s="18">
        <v>426900</v>
      </c>
      <c r="C102" s="67" t="s">
        <v>49</v>
      </c>
      <c r="D102" s="120">
        <f t="shared" si="13"/>
        <v>180</v>
      </c>
      <c r="E102" s="98"/>
      <c r="F102" s="131"/>
      <c r="G102" s="121"/>
      <c r="H102" s="121">
        <v>140</v>
      </c>
      <c r="I102" s="121">
        <v>40</v>
      </c>
      <c r="J102" s="129"/>
    </row>
    <row r="103" spans="1:10" s="29" customFormat="1" ht="19.5" customHeight="1">
      <c r="A103" s="22" t="s">
        <v>96</v>
      </c>
      <c r="B103" s="20">
        <v>430000</v>
      </c>
      <c r="C103" s="65" t="s">
        <v>129</v>
      </c>
      <c r="D103" s="114">
        <f t="shared" si="13"/>
        <v>1000</v>
      </c>
      <c r="E103" s="115">
        <f>SUM(E104:E105)</f>
        <v>0</v>
      </c>
      <c r="F103" s="115">
        <f>SUM(F104:F105)</f>
        <v>0</v>
      </c>
      <c r="G103" s="115">
        <f>SUM(G104:G105)</f>
        <v>0</v>
      </c>
      <c r="H103" s="115">
        <f>SUM(H104:H105)</f>
        <v>0</v>
      </c>
      <c r="I103" s="115">
        <f>SUM(I104:I105)</f>
        <v>1000</v>
      </c>
      <c r="J103" s="125"/>
    </row>
    <row r="104" spans="1:10" ht="19.5" customHeight="1">
      <c r="A104" s="21" t="s">
        <v>97</v>
      </c>
      <c r="B104" s="17">
        <v>431100</v>
      </c>
      <c r="C104" s="66" t="s">
        <v>50</v>
      </c>
      <c r="D104" s="117">
        <f t="shared" si="13"/>
        <v>46</v>
      </c>
      <c r="E104" s="97"/>
      <c r="F104" s="130"/>
      <c r="G104" s="78"/>
      <c r="H104" s="78"/>
      <c r="I104" s="78">
        <v>46</v>
      </c>
      <c r="J104" s="127"/>
    </row>
    <row r="105" spans="1:10" ht="19.5" customHeight="1" thickBot="1">
      <c r="A105" s="174" t="s">
        <v>98</v>
      </c>
      <c r="B105" s="172">
        <v>431200</v>
      </c>
      <c r="C105" s="173" t="s">
        <v>51</v>
      </c>
      <c r="D105" s="144">
        <f t="shared" si="13"/>
        <v>954</v>
      </c>
      <c r="E105" s="138"/>
      <c r="F105" s="139"/>
      <c r="G105" s="164"/>
      <c r="H105" s="164"/>
      <c r="I105" s="164">
        <v>954</v>
      </c>
      <c r="J105" s="165"/>
    </row>
    <row r="106" spans="1:10" s="29" customFormat="1" ht="19.5" customHeight="1">
      <c r="A106" s="22" t="s">
        <v>162</v>
      </c>
      <c r="B106" s="20">
        <v>480000</v>
      </c>
      <c r="C106" s="65" t="s">
        <v>189</v>
      </c>
      <c r="D106" s="114">
        <f>SUM(E106:J106)</f>
        <v>570</v>
      </c>
      <c r="E106" s="183">
        <f aca="true" t="shared" si="14" ref="E106:J106">SUM(E107:E109)</f>
        <v>0</v>
      </c>
      <c r="F106" s="183">
        <f t="shared" si="14"/>
        <v>0</v>
      </c>
      <c r="G106" s="183">
        <f t="shared" si="14"/>
        <v>0</v>
      </c>
      <c r="H106" s="183">
        <f t="shared" si="14"/>
        <v>70</v>
      </c>
      <c r="I106" s="183">
        <f t="shared" si="14"/>
        <v>500</v>
      </c>
      <c r="J106" s="183">
        <f t="shared" si="14"/>
        <v>0</v>
      </c>
    </row>
    <row r="107" spans="1:10" ht="19.5" customHeight="1">
      <c r="A107" s="23" t="s">
        <v>163</v>
      </c>
      <c r="B107" s="17">
        <v>482131</v>
      </c>
      <c r="C107" s="66" t="s">
        <v>52</v>
      </c>
      <c r="D107" s="117">
        <f t="shared" si="13"/>
        <v>50</v>
      </c>
      <c r="E107" s="181"/>
      <c r="F107" s="130"/>
      <c r="G107" s="78"/>
      <c r="H107" s="78">
        <v>50</v>
      </c>
      <c r="I107" s="78"/>
      <c r="J107" s="127"/>
    </row>
    <row r="108" spans="1:10" ht="19.5" customHeight="1">
      <c r="A108" s="23" t="s">
        <v>164</v>
      </c>
      <c r="B108" s="17">
        <v>482200</v>
      </c>
      <c r="C108" s="66" t="s">
        <v>53</v>
      </c>
      <c r="D108" s="117">
        <v>220</v>
      </c>
      <c r="E108" s="181"/>
      <c r="F108" s="130"/>
      <c r="G108" s="78"/>
      <c r="H108" s="78">
        <v>20</v>
      </c>
      <c r="I108" s="78">
        <v>0</v>
      </c>
      <c r="J108" s="127"/>
    </row>
    <row r="109" spans="1:10" ht="19.5" customHeight="1" thickBot="1">
      <c r="A109" s="180" t="s">
        <v>188</v>
      </c>
      <c r="B109" s="18">
        <v>483100</v>
      </c>
      <c r="C109" s="67" t="s">
        <v>172</v>
      </c>
      <c r="D109" s="120">
        <v>300</v>
      </c>
      <c r="E109" s="182"/>
      <c r="F109" s="131"/>
      <c r="G109" s="121"/>
      <c r="H109" s="121"/>
      <c r="I109" s="121">
        <v>500</v>
      </c>
      <c r="J109" s="129"/>
    </row>
    <row r="110" spans="1:10" s="37" customFormat="1" ht="35.25" customHeight="1">
      <c r="A110" s="175">
        <v>2</v>
      </c>
      <c r="B110" s="176">
        <v>500000</v>
      </c>
      <c r="C110" s="177" t="s">
        <v>190</v>
      </c>
      <c r="D110" s="140">
        <f t="shared" si="13"/>
        <v>26732</v>
      </c>
      <c r="E110" s="178">
        <f aca="true" t="shared" si="15" ref="E110:J110">SUM(E111:E115)</f>
        <v>0</v>
      </c>
      <c r="F110" s="178">
        <f t="shared" si="15"/>
        <v>4500</v>
      </c>
      <c r="G110" s="178">
        <f t="shared" si="15"/>
        <v>1250</v>
      </c>
      <c r="H110" s="178">
        <f t="shared" si="15"/>
        <v>0</v>
      </c>
      <c r="I110" s="178">
        <f t="shared" si="15"/>
        <v>20982</v>
      </c>
      <c r="J110" s="179">
        <f t="shared" si="15"/>
        <v>0</v>
      </c>
    </row>
    <row r="111" spans="1:10" ht="19.5" customHeight="1">
      <c r="A111" s="23" t="s">
        <v>8</v>
      </c>
      <c r="B111" s="42">
        <v>512110</v>
      </c>
      <c r="C111" s="71" t="s">
        <v>202</v>
      </c>
      <c r="D111" s="117">
        <f t="shared" si="13"/>
        <v>5000</v>
      </c>
      <c r="E111" s="94"/>
      <c r="F111" s="141">
        <v>4500</v>
      </c>
      <c r="G111" s="142">
        <v>500</v>
      </c>
      <c r="H111" s="142"/>
      <c r="I111" s="142"/>
      <c r="J111" s="143"/>
    </row>
    <row r="112" spans="1:10" ht="19.5" customHeight="1">
      <c r="A112" s="23" t="s">
        <v>201</v>
      </c>
      <c r="B112" s="42">
        <v>512220</v>
      </c>
      <c r="C112" s="71" t="s">
        <v>193</v>
      </c>
      <c r="D112" s="117">
        <f t="shared" si="13"/>
        <v>500</v>
      </c>
      <c r="E112" s="94"/>
      <c r="F112" s="141"/>
      <c r="G112" s="142">
        <v>500</v>
      </c>
      <c r="H112" s="142"/>
      <c r="I112" s="142"/>
      <c r="J112" s="143"/>
    </row>
    <row r="113" spans="1:10" s="37" customFormat="1" ht="21" customHeight="1">
      <c r="A113" s="23" t="s">
        <v>140</v>
      </c>
      <c r="B113" s="17">
        <v>512510</v>
      </c>
      <c r="C113" s="66" t="s">
        <v>194</v>
      </c>
      <c r="D113" s="117">
        <f t="shared" si="13"/>
        <v>100</v>
      </c>
      <c r="E113" s="97"/>
      <c r="F113" s="78"/>
      <c r="G113" s="78">
        <v>100</v>
      </c>
      <c r="H113" s="78"/>
      <c r="I113" s="78"/>
      <c r="J113" s="127"/>
    </row>
    <row r="114" spans="1:10" s="37" customFormat="1" ht="21" customHeight="1">
      <c r="A114" s="23" t="s">
        <v>165</v>
      </c>
      <c r="B114" s="196">
        <v>512510</v>
      </c>
      <c r="C114" s="197" t="s">
        <v>200</v>
      </c>
      <c r="D114" s="95">
        <v>150</v>
      </c>
      <c r="E114" s="95"/>
      <c r="F114" s="78"/>
      <c r="G114" s="78">
        <v>150</v>
      </c>
      <c r="H114" s="78"/>
      <c r="I114" s="78"/>
      <c r="J114" s="78"/>
    </row>
    <row r="115" spans="1:10" ht="19.5" customHeight="1" thickBot="1">
      <c r="A115" s="23" t="s">
        <v>199</v>
      </c>
      <c r="B115" s="49">
        <v>523100</v>
      </c>
      <c r="C115" s="72" t="s">
        <v>54</v>
      </c>
      <c r="D115" s="95">
        <f t="shared" si="13"/>
        <v>20982</v>
      </c>
      <c r="E115" s="95"/>
      <c r="F115" s="130"/>
      <c r="G115" s="95"/>
      <c r="H115" s="95"/>
      <c r="I115" s="95">
        <v>20982</v>
      </c>
      <c r="J115" s="95"/>
    </row>
    <row r="116" spans="1:10" s="39" customFormat="1" ht="29.25" customHeight="1" thickBot="1">
      <c r="A116" s="44"/>
      <c r="B116" s="199" t="s">
        <v>141</v>
      </c>
      <c r="C116" s="200"/>
      <c r="D116" s="191">
        <f t="shared" si="13"/>
        <v>165108</v>
      </c>
      <c r="E116" s="198">
        <f aca="true" t="shared" si="16" ref="E116:J116">E30+E110</f>
        <v>0</v>
      </c>
      <c r="F116" s="198">
        <f t="shared" si="16"/>
        <v>4500</v>
      </c>
      <c r="G116" s="198">
        <f t="shared" si="16"/>
        <v>7980</v>
      </c>
      <c r="H116" s="198">
        <f t="shared" si="16"/>
        <v>120835</v>
      </c>
      <c r="I116" s="198">
        <f t="shared" si="16"/>
        <v>31293</v>
      </c>
      <c r="J116" s="198">
        <f t="shared" si="16"/>
        <v>500</v>
      </c>
    </row>
    <row r="117" spans="1:5" ht="21" customHeight="1">
      <c r="A117" s="13"/>
      <c r="B117" s="25"/>
      <c r="C117" s="28"/>
      <c r="D117" s="145"/>
      <c r="E117" s="145"/>
    </row>
    <row r="118" spans="1:10" ht="75" customHeight="1">
      <c r="A118" s="201" t="s">
        <v>204</v>
      </c>
      <c r="B118" s="201"/>
      <c r="C118" s="201"/>
      <c r="D118" s="201"/>
      <c r="E118" s="201"/>
      <c r="F118" s="201"/>
      <c r="G118" s="201"/>
      <c r="H118" s="201"/>
      <c r="I118" s="201"/>
      <c r="J118" s="201"/>
    </row>
    <row r="119" spans="1:10" ht="21" customHeight="1" thickBot="1">
      <c r="A119" s="33"/>
      <c r="B119" s="33"/>
      <c r="C119" s="33"/>
      <c r="D119" s="146"/>
      <c r="E119" s="146"/>
      <c r="F119" s="147"/>
      <c r="G119" s="147"/>
      <c r="H119" s="147"/>
      <c r="I119" s="147"/>
      <c r="J119" s="147"/>
    </row>
    <row r="120" spans="1:10" ht="15.75" customHeight="1">
      <c r="A120" s="208"/>
      <c r="B120" s="208"/>
      <c r="C120" s="208"/>
      <c r="D120" s="223" t="s">
        <v>176</v>
      </c>
      <c r="E120" s="88"/>
      <c r="F120" s="209" t="s">
        <v>5</v>
      </c>
      <c r="G120" s="209"/>
      <c r="H120" s="209"/>
      <c r="I120" s="209"/>
      <c r="J120" s="210"/>
    </row>
    <row r="121" spans="1:10" ht="49.5" customHeight="1" thickBot="1">
      <c r="A121" s="208"/>
      <c r="B121" s="208"/>
      <c r="C121" s="208"/>
      <c r="D121" s="224"/>
      <c r="E121" s="89" t="s">
        <v>166</v>
      </c>
      <c r="F121" s="89" t="s">
        <v>148</v>
      </c>
      <c r="G121" s="90" t="s">
        <v>147</v>
      </c>
      <c r="H121" s="90" t="s">
        <v>10</v>
      </c>
      <c r="I121" s="90" t="s">
        <v>1</v>
      </c>
      <c r="J121" s="91" t="s">
        <v>145</v>
      </c>
    </row>
    <row r="122" spans="1:10" ht="15" customHeight="1" thickBot="1">
      <c r="A122" s="208"/>
      <c r="B122" s="208"/>
      <c r="C122" s="208"/>
      <c r="D122" s="226" t="s">
        <v>191</v>
      </c>
      <c r="E122" s="227"/>
      <c r="F122" s="227"/>
      <c r="G122" s="227"/>
      <c r="H122" s="227"/>
      <c r="I122" s="227"/>
      <c r="J122" s="228"/>
    </row>
    <row r="123" spans="1:10" ht="11.25" customHeight="1" thickBot="1">
      <c r="A123" s="34"/>
      <c r="B123" s="34"/>
      <c r="C123" s="35"/>
      <c r="D123" s="185" t="s">
        <v>175</v>
      </c>
      <c r="E123" s="155">
        <v>5</v>
      </c>
      <c r="F123" s="156">
        <v>6</v>
      </c>
      <c r="G123" s="157">
        <v>7</v>
      </c>
      <c r="H123" s="157">
        <v>8</v>
      </c>
      <c r="I123" s="157">
        <v>9</v>
      </c>
      <c r="J123" s="158">
        <v>10</v>
      </c>
    </row>
    <row r="124" spans="1:10" s="41" customFormat="1" ht="27.75" customHeight="1" thickBot="1">
      <c r="A124" s="205" t="s">
        <v>136</v>
      </c>
      <c r="B124" s="206"/>
      <c r="C124" s="207"/>
      <c r="D124" s="148">
        <f aca="true" t="shared" si="17" ref="D124:J124">D22</f>
        <v>165108</v>
      </c>
      <c r="E124" s="148">
        <f>E22</f>
        <v>0</v>
      </c>
      <c r="F124" s="148">
        <f t="shared" si="17"/>
        <v>4500</v>
      </c>
      <c r="G124" s="148">
        <f t="shared" si="17"/>
        <v>7980</v>
      </c>
      <c r="H124" s="148">
        <f t="shared" si="17"/>
        <v>120835</v>
      </c>
      <c r="I124" s="148">
        <f t="shared" si="17"/>
        <v>31293</v>
      </c>
      <c r="J124" s="148">
        <f t="shared" si="17"/>
        <v>500</v>
      </c>
    </row>
    <row r="125" spans="1:10" s="41" customFormat="1" ht="27.75" customHeight="1" thickBot="1">
      <c r="A125" s="205" t="s">
        <v>55</v>
      </c>
      <c r="B125" s="206"/>
      <c r="C125" s="207"/>
      <c r="D125" s="149">
        <f aca="true" t="shared" si="18" ref="D125:J125">D116</f>
        <v>165108</v>
      </c>
      <c r="E125" s="149">
        <f>E116</f>
        <v>0</v>
      </c>
      <c r="F125" s="149">
        <f t="shared" si="18"/>
        <v>4500</v>
      </c>
      <c r="G125" s="149">
        <f t="shared" si="18"/>
        <v>7980</v>
      </c>
      <c r="H125" s="149">
        <f t="shared" si="18"/>
        <v>120835</v>
      </c>
      <c r="I125" s="149">
        <f t="shared" si="18"/>
        <v>31293</v>
      </c>
      <c r="J125" s="149">
        <f t="shared" si="18"/>
        <v>500</v>
      </c>
    </row>
    <row r="128" spans="1:10" ht="19.5" customHeight="1">
      <c r="A128" s="76" t="s">
        <v>203</v>
      </c>
      <c r="B128" s="77"/>
      <c r="C128" s="77"/>
      <c r="D128" s="150"/>
      <c r="E128" s="150"/>
      <c r="F128" s="150"/>
      <c r="G128" s="150"/>
      <c r="H128" s="150"/>
      <c r="I128" s="150"/>
      <c r="J128" s="150"/>
    </row>
    <row r="130" spans="1:10" ht="18.75">
      <c r="A130" s="204"/>
      <c r="B130" s="204"/>
      <c r="C130" s="204"/>
      <c r="D130" s="151"/>
      <c r="E130" s="151"/>
      <c r="F130" s="203" t="s">
        <v>205</v>
      </c>
      <c r="G130" s="203"/>
      <c r="H130" s="203"/>
      <c r="I130" s="203"/>
      <c r="J130" s="203"/>
    </row>
    <row r="131" spans="1:10" ht="18.75">
      <c r="A131" s="202"/>
      <c r="B131" s="202"/>
      <c r="C131" s="202"/>
      <c r="D131" s="152"/>
      <c r="E131" s="152"/>
      <c r="F131" s="203"/>
      <c r="G131" s="203"/>
      <c r="H131" s="203"/>
      <c r="I131" s="203"/>
      <c r="J131" s="203"/>
    </row>
    <row r="132" spans="1:10" ht="18.75">
      <c r="A132" s="202"/>
      <c r="B132" s="202"/>
      <c r="C132" s="202"/>
      <c r="D132" s="152"/>
      <c r="E132" s="152"/>
      <c r="F132" s="212"/>
      <c r="G132" s="212"/>
      <c r="H132" s="212"/>
      <c r="I132" s="212"/>
      <c r="J132" s="212"/>
    </row>
    <row r="133" spans="1:10" ht="18.75">
      <c r="A133" s="202"/>
      <c r="B133" s="202"/>
      <c r="C133" s="202"/>
      <c r="D133" s="152"/>
      <c r="E133" s="152"/>
      <c r="F133" s="211"/>
      <c r="G133" s="211"/>
      <c r="H133" s="211"/>
      <c r="I133" s="211"/>
      <c r="J133" s="211"/>
    </row>
  </sheetData>
  <sheetProtection/>
  <mergeCells count="36">
    <mergeCell ref="B22:C22"/>
    <mergeCell ref="A24:C24"/>
    <mergeCell ref="D122:J122"/>
    <mergeCell ref="D120:D121"/>
    <mergeCell ref="A26:A28"/>
    <mergeCell ref="B26:B28"/>
    <mergeCell ref="D28:J28"/>
    <mergeCell ref="C26:C28"/>
    <mergeCell ref="F26:J26"/>
    <mergeCell ref="D26:D27"/>
    <mergeCell ref="A1:J1"/>
    <mergeCell ref="A4:C4"/>
    <mergeCell ref="A6:A8"/>
    <mergeCell ref="B6:B8"/>
    <mergeCell ref="C6:C8"/>
    <mergeCell ref="D6:D7"/>
    <mergeCell ref="F6:J6"/>
    <mergeCell ref="A2:J2"/>
    <mergeCell ref="D8:J8"/>
    <mergeCell ref="F120:J120"/>
    <mergeCell ref="A133:C133"/>
    <mergeCell ref="F133:J133"/>
    <mergeCell ref="A132:C132"/>
    <mergeCell ref="F132:J132"/>
    <mergeCell ref="F131:J131"/>
    <mergeCell ref="B116:C116"/>
    <mergeCell ref="A118:J118"/>
    <mergeCell ref="A131:C131"/>
    <mergeCell ref="F130:J130"/>
    <mergeCell ref="A130:C130"/>
    <mergeCell ref="A124:C124"/>
    <mergeCell ref="A125:C125"/>
    <mergeCell ref="A120:A122"/>
    <mergeCell ref="B120:B122"/>
    <mergeCell ref="C120:C122"/>
  </mergeCells>
  <printOptions/>
  <pageMargins left="0.2362204724409449" right="0.2362204724409449" top="0.8661417322834646" bottom="0.5905511811023623" header="0.11811023622047245" footer="0.11811023622047245"/>
  <pageSetup horizontalDpi="600" verticalDpi="600" orientation="landscape" paperSize="9" scale="65" r:id="rId2"/>
  <headerFooter>
    <oddHeader>&amp;C&amp;G</oddHeader>
    <oddFooter>&amp;CStrana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Optiplex380</cp:lastModifiedBy>
  <cp:lastPrinted>2018-04-10T14:24:29Z</cp:lastPrinted>
  <dcterms:created xsi:type="dcterms:W3CDTF">2011-11-13T18:33:26Z</dcterms:created>
  <dcterms:modified xsi:type="dcterms:W3CDTF">2018-08-03T06:37:22Z</dcterms:modified>
  <cp:category/>
  <cp:version/>
  <cp:contentType/>
  <cp:contentStatus/>
</cp:coreProperties>
</file>